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0380" windowHeight="6030" activeTab="0"/>
  </bookViews>
  <sheets>
    <sheet name="Zał. nr 7 prognoza  długu 200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<sst xmlns="http://schemas.openxmlformats.org/spreadsheetml/2006/main" count="68" uniqueCount="67">
  <si>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Lp.</t>
  </si>
  <si>
    <t>1.</t>
  </si>
  <si>
    <t>3.</t>
  </si>
  <si>
    <t>4.</t>
  </si>
  <si>
    <t>5.</t>
  </si>
  <si>
    <t>6.</t>
  </si>
  <si>
    <t>1.1</t>
  </si>
  <si>
    <t>1.2</t>
  </si>
  <si>
    <t>w złotych</t>
  </si>
  <si>
    <t>Wyszczególnienie</t>
  </si>
  <si>
    <t>Prognoza</t>
  </si>
  <si>
    <t>Zaciągnięte zobowiązania (bez prefinansowania) z tytułu:</t>
  </si>
  <si>
    <t>1.1.1</t>
  </si>
  <si>
    <t>pożyczek  FS</t>
  </si>
  <si>
    <t>1.1.2</t>
  </si>
  <si>
    <t>kredytów FS</t>
  </si>
  <si>
    <t>1.1.3</t>
  </si>
  <si>
    <t>pożyczek z lat ubiegłych</t>
  </si>
  <si>
    <t>Planowane w roku budżetowym (bez prefinansowania):</t>
  </si>
  <si>
    <t>1.2.1</t>
  </si>
  <si>
    <t>pożyczki   115.657.000</t>
  </si>
  <si>
    <t>1.2.2</t>
  </si>
  <si>
    <t>kredyty,  w tym:  25.500.000</t>
  </si>
  <si>
    <t>zagraniczne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</si>
  <si>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</si>
  <si>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</si>
  <si>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</si>
  <si>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</si>
  <si>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</si>
  <si>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</si>
  <si>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</si>
  <si>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</si>
  <si>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</si>
  <si>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</si>
  <si>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</si>
  <si>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</si>
  <si>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>kredytów i pożyczek FS</t>
  </si>
  <si>
    <t>2.1.2</t>
  </si>
  <si>
    <t>kredytów i pozyczek z lat ubiegłych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</si>
  <si>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</si>
  <si>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</si>
  <si>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</si>
  <si>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</si>
  <si>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</si>
  <si>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</si>
  <si>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2.3.1</t>
  </si>
  <si>
    <t>Spłata odsetek i dyskonta FS</t>
  </si>
  <si>
    <t>2.3.2</t>
  </si>
  <si>
    <t>Spłata odsetek i dyskonta z lat ubiegłych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</si>
  <si>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</si>
  <si>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</si>
  <si>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</si>
  <si>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</si>
  <si>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</si>
  <si>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długu (art. 170 ust. 1)         (1:3)</t>
  </si>
  <si>
    <t>6.2</t>
  </si>
  <si>
    <t>długu po uwzględnieniu wyłączeń (art. 170 ust. 3) (1.1.3:3)</t>
  </si>
  <si>
    <t>6.3</t>
  </si>
  <si>
    <t>spłaty zadłużenia (art. 169 ust. 1)        (2:3)</t>
  </si>
  <si>
    <t>6.4</t>
  </si>
  <si>
    <t>spłaty zadłużenia po uwzględnieniu wyłączeń (art. 169 ust. 3)      (2.1+2.3):3</t>
  </si>
  <si>
    <t>* W roku 2009 zostanie zakończona inwestycja pn."Oczyszczanie ścieków w Wałbrzychu"  w związku z czym wzrosnie wartość majątku WZWiK.</t>
  </si>
  <si>
    <t>Od roku 2010 planuje się podwyższenie czynszu dzierżawnego, który zostanie przeznaczony na spłatę kredytów i pożyczek zaciągnietych na realizowaną wcześniej inwestycję.</t>
  </si>
  <si>
    <r>
      <t xml:space="preserve">2010 </t>
    </r>
    <r>
      <rPr>
        <b/>
        <sz val="14"/>
        <rFont val="Arial"/>
        <family val="2"/>
      </rPr>
      <t>*</t>
    </r>
  </si>
  <si>
    <r>
      <t xml:space="preserve">Zobowiązania wg tytułów dłużnych: </t>
    </r>
    <r>
      <rPr>
        <sz val="10"/>
        <rFont val="Arial"/>
        <family val="2"/>
      </rPr>
      <t>(1.1+1.2+1.3)</t>
    </r>
  </si>
  <si>
    <t>Wykonanie kwota długu na dzień 31.12.2006</t>
  </si>
  <si>
    <t xml:space="preserve">INFORMACJA O SYTUACJI FINANSOWEJ WZWiK – WYKONANIE BUDŻETU JEDNOSTKI I PROGNOZA KWOTY DŁUGU I SPŁAT NA ROK 2006 I LATA NASTĘPNE.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</si>
</sst>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" fontId="7" fillId="0" borderId="2" xfId="0" applyNumberFormat="1" applyFont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4" fontId="7" fillId="0" borderId="27" xfId="0" applyNumberFormat="1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28" xfId="0" applyNumberFormat="1" applyFont="1" applyBorder="1" applyAlignment="1">
      <alignment horizontal="right" vertical="top" wrapText="1"/>
    </xf>
    <xf numFmtId="4" fontId="7" fillId="0" borderId="26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left" wrapText="1" indent="1"/>
    </xf>
    <xf numFmtId="4" fontId="6" fillId="0" borderId="27" xfId="0" applyNumberFormat="1" applyFont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top" wrapText="1"/>
    </xf>
    <xf numFmtId="4" fontId="7" fillId="0" borderId="30" xfId="0" applyNumberFormat="1" applyFont="1" applyBorder="1" applyAlignment="1">
      <alignment horizontal="right" vertical="top" wrapText="1"/>
    </xf>
    <xf numFmtId="0" fontId="6" fillId="0" borderId="26" xfId="0" applyFont="1" applyBorder="1" applyAlignment="1">
      <alignment wrapText="1"/>
    </xf>
    <xf numFmtId="4" fontId="7" fillId="0" borderId="27" xfId="0" applyNumberFormat="1" applyFont="1" applyBorder="1" applyAlignment="1">
      <alignment horizontal="right" wrapText="1"/>
    </xf>
    <xf numFmtId="4" fontId="7" fillId="0" borderId="25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28" xfId="0" applyNumberFormat="1" applyFont="1" applyBorder="1" applyAlignment="1">
      <alignment horizontal="right" wrapText="1"/>
    </xf>
    <xf numFmtId="4" fontId="7" fillId="0" borderId="29" xfId="0" applyNumberFormat="1" applyFont="1" applyBorder="1" applyAlignment="1">
      <alignment horizontal="right" wrapText="1"/>
    </xf>
    <xf numFmtId="4" fontId="7" fillId="0" borderId="26" xfId="0" applyNumberFormat="1" applyFont="1" applyBorder="1" applyAlignment="1">
      <alignment horizontal="right" wrapText="1"/>
    </xf>
    <xf numFmtId="4" fontId="7" fillId="0" borderId="30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 wrapText="1"/>
    </xf>
    <xf numFmtId="4" fontId="6" fillId="0" borderId="25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" fontId="6" fillId="0" borderId="26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" fontId="7" fillId="0" borderId="31" xfId="0" applyNumberFormat="1" applyFont="1" applyBorder="1" applyAlignment="1">
      <alignment horizontal="right" vertical="top" wrapText="1"/>
    </xf>
    <xf numFmtId="4" fontId="6" fillId="0" borderId="3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7" fillId="0" borderId="31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/>
    </xf>
    <xf numFmtId="0" fontId="7" fillId="0" borderId="26" xfId="0" applyFont="1" applyBorder="1" applyAlignment="1">
      <alignment horizontal="left" wrapText="1" inden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1" xfId="0" applyNumberFormat="1" applyFont="1" applyBorder="1" applyAlignment="1">
      <alignment horizontal="right" vertical="top" wrapText="1"/>
    </xf>
    <xf numFmtId="10" fontId="7" fillId="0" borderId="28" xfId="0" applyNumberFormat="1" applyFont="1" applyBorder="1" applyAlignment="1">
      <alignment horizontal="right" vertical="top" wrapText="1"/>
    </xf>
    <xf numFmtId="10" fontId="7" fillId="0" borderId="31" xfId="0" applyNumberFormat="1" applyFont="1" applyBorder="1" applyAlignment="1">
      <alignment horizontal="right" vertical="top" wrapText="1"/>
    </xf>
    <xf numFmtId="10" fontId="7" fillId="0" borderId="7" xfId="0" applyNumberFormat="1" applyFont="1" applyBorder="1" applyAlignment="1">
      <alignment horizontal="right" vertical="top" wrapText="1"/>
    </xf>
    <xf numFmtId="10" fontId="7" fillId="0" borderId="26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10" fontId="7" fillId="0" borderId="33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10" fontId="7" fillId="0" borderId="35" xfId="0" applyNumberFormat="1" applyFont="1" applyBorder="1" applyAlignment="1">
      <alignment horizontal="right" vertical="top" wrapText="1"/>
    </xf>
    <xf numFmtId="10" fontId="7" fillId="0" borderId="36" xfId="0" applyNumberFormat="1" applyFont="1" applyBorder="1" applyAlignment="1">
      <alignment horizontal="right" vertical="top" wrapText="1"/>
    </xf>
    <xf numFmtId="10" fontId="7" fillId="0" borderId="37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left" wrapText="1" indent="1"/>
    </xf>
    <xf numFmtId="10" fontId="7" fillId="0" borderId="39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42" xfId="0" applyNumberFormat="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B1:V43"/>
  <sheetViews>
    <sheetView showGridLines="0" tabSelected="1" workbookViewId="0" topLeftCell="A1">
      <selection activeCell="B1" sqref="B1:J1"/>
    </sheetView>
  </sheetViews>
  <sheetFormatPr defaultColWidth="9.00390625" defaultRowHeight="12.75"/>
  <cols>
    <col min="1" max="1" width="3.25390625" style="0" customWidth="1"/>
    <col min="2" max="2" width="6.25390625" style="0" customWidth="1"/>
    <col min="3" max="3" width="55.125" style="0" customWidth="1"/>
    <col min="4" max="4" width="14.125" style="0" customWidth="1"/>
    <col min="5" max="5" width="14.875" style="0" customWidth="1"/>
    <col min="6" max="6" width="14.75390625" style="0" customWidth="1"/>
    <col min="7" max="7" width="14.125" style="0" customWidth="1"/>
    <col min="8" max="8" width="15.125" style="0" customWidth="1"/>
    <col min="9" max="9" width="14.00390625" style="0" customWidth="1"/>
    <col min="10" max="10" width="14.375" style="0" customWidth="1"/>
    <col min="11" max="11" width="13.25390625" style="0" customWidth="1"/>
    <col min="12" max="12" width="14.25390625" style="0" customWidth="1"/>
    <col min="13" max="13" width="13.875" style="0" customWidth="1"/>
    <col min="14" max="14" width="14.125" style="0" customWidth="1"/>
    <col min="15" max="15" width="13.625" style="0" customWidth="1"/>
    <col min="16" max="16" width="14.125" style="0" customWidth="1"/>
    <col min="17" max="17" width="13.75390625" style="0" customWidth="1"/>
    <col min="18" max="18" width="13.125" style="0" customWidth="1"/>
    <col min="19" max="19" width="12.625" style="0" customWidth="1"/>
    <col min="20" max="20" width="12.75390625" style="0" hidden="1" customWidth="1"/>
    <col min="21" max="21" width="13.625" style="0" hidden="1" customWidth="1"/>
  </cols>
  <sheetData>
    <row r="1" spans="2:12" ht="15">
      <c r="B1" s="123" t="s">
        <v>66</v>
      </c>
      <c r="C1" s="123"/>
      <c r="D1" s="123"/>
      <c r="E1" s="123"/>
      <c r="F1" s="123"/>
      <c r="G1" s="123"/>
      <c r="H1" s="123"/>
      <c r="I1" s="123"/>
      <c r="J1" s="123"/>
      <c r="L1" s="1"/>
    </row>
    <row r="2" spans="2:10" ht="0.75" customHeight="1">
      <c r="B2" s="5"/>
      <c r="C2" s="5"/>
      <c r="D2" s="5"/>
      <c r="E2" s="5"/>
      <c r="F2" s="5"/>
      <c r="G2" s="5"/>
      <c r="H2" s="5"/>
      <c r="I2" s="5"/>
      <c r="J2" s="5"/>
    </row>
    <row r="3" spans="10:21" ht="13.5" thickBot="1">
      <c r="J3" s="6" t="s">
        <v>8</v>
      </c>
      <c r="L3" s="7"/>
      <c r="S3" s="1"/>
      <c r="T3" s="1"/>
      <c r="U3" s="1"/>
    </row>
    <row r="4" spans="2:21" s="10" customFormat="1" ht="35.25" customHeight="1">
      <c r="B4" s="124" t="s">
        <v>0</v>
      </c>
      <c r="C4" s="126" t="s">
        <v>9</v>
      </c>
      <c r="D4" s="128" t="s">
        <v>65</v>
      </c>
      <c r="E4" s="130" t="s">
        <v>10</v>
      </c>
      <c r="F4" s="118"/>
      <c r="G4" s="118"/>
      <c r="H4" s="118"/>
      <c r="I4" s="118"/>
      <c r="J4" s="118"/>
      <c r="K4" s="118"/>
      <c r="L4" s="118"/>
      <c r="M4" s="118" t="s">
        <v>10</v>
      </c>
      <c r="N4" s="118"/>
      <c r="O4" s="118"/>
      <c r="P4" s="118"/>
      <c r="Q4" s="118"/>
      <c r="R4" s="118"/>
      <c r="S4" s="119"/>
      <c r="T4" s="8"/>
      <c r="U4" s="9"/>
    </row>
    <row r="5" spans="2:21" s="10" customFormat="1" ht="23.25" customHeight="1" thickBot="1">
      <c r="B5" s="125"/>
      <c r="C5" s="127"/>
      <c r="D5" s="129"/>
      <c r="E5" s="11">
        <v>2007</v>
      </c>
      <c r="F5" s="12">
        <v>2008</v>
      </c>
      <c r="G5" s="13">
        <v>2009</v>
      </c>
      <c r="H5" s="13" t="s">
        <v>63</v>
      </c>
      <c r="I5" s="12">
        <v>2011</v>
      </c>
      <c r="J5" s="12">
        <v>2012</v>
      </c>
      <c r="K5" s="14">
        <v>2013</v>
      </c>
      <c r="L5" s="14">
        <v>2014</v>
      </c>
      <c r="M5" s="14">
        <v>2015</v>
      </c>
      <c r="N5" s="14">
        <v>2016</v>
      </c>
      <c r="O5" s="14">
        <v>2017</v>
      </c>
      <c r="P5" s="14">
        <v>2018</v>
      </c>
      <c r="Q5" s="14">
        <v>2019</v>
      </c>
      <c r="R5" s="15">
        <v>2020</v>
      </c>
      <c r="S5" s="16">
        <v>2021</v>
      </c>
      <c r="T5" s="17">
        <v>2022</v>
      </c>
      <c r="U5" s="16">
        <v>2023</v>
      </c>
    </row>
    <row r="6" spans="2:21" s="28" customFormat="1" ht="9.75" thickBot="1" thickTop="1">
      <c r="B6" s="18">
        <v>1</v>
      </c>
      <c r="C6" s="19">
        <v>2</v>
      </c>
      <c r="D6" s="20">
        <v>3</v>
      </c>
      <c r="E6" s="18">
        <v>4</v>
      </c>
      <c r="F6" s="21">
        <v>5</v>
      </c>
      <c r="G6" s="22">
        <v>6</v>
      </c>
      <c r="H6" s="22">
        <v>7</v>
      </c>
      <c r="I6" s="23">
        <v>8</v>
      </c>
      <c r="J6" s="23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5">
        <v>17</v>
      </c>
      <c r="S6" s="26">
        <v>18</v>
      </c>
      <c r="T6" s="27">
        <v>19</v>
      </c>
      <c r="U6" s="26">
        <v>20</v>
      </c>
    </row>
    <row r="7" spans="2:21" s="10" customFormat="1" ht="22.5" customHeight="1" thickTop="1">
      <c r="B7" s="29" t="s">
        <v>1</v>
      </c>
      <c r="C7" s="30" t="s">
        <v>64</v>
      </c>
      <c r="D7" s="31">
        <f aca="true" t="shared" si="0" ref="D7:R7">D8+D12+D17</f>
        <v>14463997.26</v>
      </c>
      <c r="E7" s="31">
        <f t="shared" si="0"/>
        <v>58213636.26</v>
      </c>
      <c r="F7" s="32">
        <f t="shared" si="0"/>
        <v>56059240.91</v>
      </c>
      <c r="G7" s="33">
        <f t="shared" si="0"/>
        <v>54998038.91</v>
      </c>
      <c r="H7" s="34">
        <f t="shared" si="0"/>
        <v>50000880.91</v>
      </c>
      <c r="I7" s="35">
        <f t="shared" si="0"/>
        <v>45111522.91</v>
      </c>
      <c r="J7" s="35">
        <f t="shared" si="0"/>
        <v>40222164.91</v>
      </c>
      <c r="K7" s="33">
        <f t="shared" si="0"/>
        <v>35332806.91</v>
      </c>
      <c r="L7" s="34">
        <f t="shared" si="0"/>
        <v>30443448.91</v>
      </c>
      <c r="M7" s="36">
        <f t="shared" si="0"/>
        <v>25661891</v>
      </c>
      <c r="N7" s="31">
        <f t="shared" si="0"/>
        <v>21203733</v>
      </c>
      <c r="O7" s="31">
        <f t="shared" si="0"/>
        <v>16745575</v>
      </c>
      <c r="P7" s="31">
        <f t="shared" si="0"/>
        <v>12287417</v>
      </c>
      <c r="Q7" s="31">
        <f t="shared" si="0"/>
        <v>7829259</v>
      </c>
      <c r="R7" s="31">
        <f t="shared" si="0"/>
        <v>3371101</v>
      </c>
      <c r="S7" s="31">
        <v>0</v>
      </c>
      <c r="T7" s="34"/>
      <c r="U7" s="36"/>
    </row>
    <row r="8" spans="2:21" s="44" customFormat="1" ht="15" customHeight="1">
      <c r="B8" s="37" t="s">
        <v>6</v>
      </c>
      <c r="C8" s="38" t="s">
        <v>11</v>
      </c>
      <c r="D8" s="39">
        <f aca="true" t="shared" si="1" ref="D8:S8">D9+D10+D11</f>
        <v>14463997.26</v>
      </c>
      <c r="E8" s="40">
        <f t="shared" si="1"/>
        <v>12232797.26</v>
      </c>
      <c r="F8" s="41">
        <f t="shared" si="1"/>
        <v>56059240.91</v>
      </c>
      <c r="G8" s="42">
        <f t="shared" si="1"/>
        <v>54998038.91</v>
      </c>
      <c r="H8" s="41">
        <f t="shared" si="1"/>
        <v>50000880.91</v>
      </c>
      <c r="I8" s="41">
        <f t="shared" si="1"/>
        <v>45111522.91</v>
      </c>
      <c r="J8" s="41">
        <f t="shared" si="1"/>
        <v>40222164.91</v>
      </c>
      <c r="K8" s="41">
        <f t="shared" si="1"/>
        <v>35332806.91</v>
      </c>
      <c r="L8" s="41">
        <f t="shared" si="1"/>
        <v>30443448.91</v>
      </c>
      <c r="M8" s="41">
        <f t="shared" si="1"/>
        <v>25661891</v>
      </c>
      <c r="N8" s="41">
        <f t="shared" si="1"/>
        <v>21203733</v>
      </c>
      <c r="O8" s="41">
        <f t="shared" si="1"/>
        <v>16745575</v>
      </c>
      <c r="P8" s="41">
        <f t="shared" si="1"/>
        <v>12287417</v>
      </c>
      <c r="Q8" s="41">
        <f t="shared" si="1"/>
        <v>7829259</v>
      </c>
      <c r="R8" s="41">
        <f t="shared" si="1"/>
        <v>3371101</v>
      </c>
      <c r="S8" s="43">
        <f t="shared" si="1"/>
        <v>0</v>
      </c>
      <c r="T8" s="42"/>
      <c r="U8" s="43"/>
    </row>
    <row r="9" spans="2:21" s="2" customFormat="1" ht="15.75" customHeight="1">
      <c r="B9" s="45" t="s">
        <v>12</v>
      </c>
      <c r="C9" s="46" t="s">
        <v>13</v>
      </c>
      <c r="D9" s="47">
        <v>0</v>
      </c>
      <c r="E9" s="48">
        <v>0</v>
      </c>
      <c r="F9" s="49">
        <v>27410839</v>
      </c>
      <c r="G9" s="50">
        <v>27410839</v>
      </c>
      <c r="H9" s="49">
        <v>25126589</v>
      </c>
      <c r="I9" s="49">
        <v>22842339</v>
      </c>
      <c r="J9" s="49">
        <v>20558089</v>
      </c>
      <c r="K9" s="3">
        <v>18273839</v>
      </c>
      <c r="L9" s="3">
        <v>15989589</v>
      </c>
      <c r="M9" s="3">
        <v>13705339</v>
      </c>
      <c r="N9" s="3">
        <v>11421089</v>
      </c>
      <c r="O9" s="3">
        <v>9136839</v>
      </c>
      <c r="P9" s="3">
        <v>6852589</v>
      </c>
      <c r="Q9" s="3">
        <v>4568339</v>
      </c>
      <c r="R9" s="51">
        <v>2284089</v>
      </c>
      <c r="S9" s="52">
        <v>0</v>
      </c>
      <c r="T9" s="53"/>
      <c r="U9" s="52"/>
    </row>
    <row r="10" spans="2:21" s="2" customFormat="1" ht="18.75" customHeight="1">
      <c r="B10" s="45" t="s">
        <v>14</v>
      </c>
      <c r="C10" s="46" t="s">
        <v>15</v>
      </c>
      <c r="D10" s="47">
        <v>6880973.35</v>
      </c>
      <c r="E10" s="54">
        <v>6880973.35</v>
      </c>
      <c r="F10" s="49">
        <v>25277778</v>
      </c>
      <c r="G10" s="50">
        <v>25000000</v>
      </c>
      <c r="H10" s="49">
        <v>22826092</v>
      </c>
      <c r="I10" s="49">
        <v>20652184</v>
      </c>
      <c r="J10" s="49">
        <v>18478276</v>
      </c>
      <c r="K10" s="3">
        <v>16304368</v>
      </c>
      <c r="L10" s="3">
        <v>14130460</v>
      </c>
      <c r="M10" s="3">
        <v>11956552</v>
      </c>
      <c r="N10" s="3">
        <v>9782644</v>
      </c>
      <c r="O10" s="3">
        <v>7608736</v>
      </c>
      <c r="P10" s="3">
        <v>5434828</v>
      </c>
      <c r="Q10" s="3">
        <v>3260920</v>
      </c>
      <c r="R10" s="51">
        <v>1087012</v>
      </c>
      <c r="S10" s="52">
        <v>0</v>
      </c>
      <c r="T10" s="53"/>
      <c r="U10" s="52"/>
    </row>
    <row r="11" spans="2:21" s="2" customFormat="1" ht="15" customHeight="1">
      <c r="B11" s="45" t="s">
        <v>16</v>
      </c>
      <c r="C11" s="46" t="s">
        <v>17</v>
      </c>
      <c r="D11" s="47">
        <v>7583023.91</v>
      </c>
      <c r="E11" s="55">
        <v>5351823.91</v>
      </c>
      <c r="F11" s="49">
        <v>3370623.91</v>
      </c>
      <c r="G11" s="50">
        <v>2587199.91</v>
      </c>
      <c r="H11" s="49">
        <v>2048199.91</v>
      </c>
      <c r="I11" s="49">
        <v>1616999.91</v>
      </c>
      <c r="J11" s="49">
        <v>1185799.91</v>
      </c>
      <c r="K11" s="3">
        <v>754599.91</v>
      </c>
      <c r="L11" s="3">
        <v>323399.91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51">
        <v>0</v>
      </c>
      <c r="S11" s="52">
        <v>0</v>
      </c>
      <c r="T11" s="53"/>
      <c r="U11" s="52"/>
    </row>
    <row r="12" spans="2:21" s="44" customFormat="1" ht="15" customHeight="1">
      <c r="B12" s="37" t="s">
        <v>7</v>
      </c>
      <c r="C12" s="38" t="s">
        <v>18</v>
      </c>
      <c r="D12" s="39">
        <f aca="true" t="shared" si="2" ref="D12:R12">D13+D14+D16</f>
        <v>0</v>
      </c>
      <c r="E12" s="40">
        <f t="shared" si="2"/>
        <v>45980839</v>
      </c>
      <c r="F12" s="41">
        <f t="shared" si="2"/>
        <v>0</v>
      </c>
      <c r="G12" s="42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 t="shared" si="2"/>
        <v>0</v>
      </c>
      <c r="O12" s="41">
        <f t="shared" si="2"/>
        <v>0</v>
      </c>
      <c r="P12" s="41">
        <f t="shared" si="2"/>
        <v>0</v>
      </c>
      <c r="Q12" s="41">
        <f t="shared" si="2"/>
        <v>0</v>
      </c>
      <c r="R12" s="56">
        <f t="shared" si="2"/>
        <v>0</v>
      </c>
      <c r="S12" s="43">
        <v>0</v>
      </c>
      <c r="T12" s="57"/>
      <c r="U12" s="43"/>
    </row>
    <row r="13" spans="2:21" s="2" customFormat="1" ht="15" customHeight="1">
      <c r="B13" s="45" t="s">
        <v>19</v>
      </c>
      <c r="C13" s="46" t="s">
        <v>20</v>
      </c>
      <c r="D13" s="47"/>
      <c r="E13" s="48">
        <v>27410839</v>
      </c>
      <c r="F13" s="49">
        <v>0</v>
      </c>
      <c r="G13" s="50">
        <v>0</v>
      </c>
      <c r="H13" s="49">
        <v>0</v>
      </c>
      <c r="I13" s="49">
        <v>0</v>
      </c>
      <c r="J13" s="49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51">
        <v>0</v>
      </c>
      <c r="S13" s="52">
        <v>0</v>
      </c>
      <c r="T13" s="53"/>
      <c r="U13" s="52"/>
    </row>
    <row r="14" spans="2:21" s="2" customFormat="1" ht="15" customHeight="1">
      <c r="B14" s="45" t="s">
        <v>21</v>
      </c>
      <c r="C14" s="46" t="s">
        <v>22</v>
      </c>
      <c r="D14" s="47">
        <v>0</v>
      </c>
      <c r="E14" s="48">
        <v>18570000</v>
      </c>
      <c r="F14" s="49">
        <v>0</v>
      </c>
      <c r="G14" s="50">
        <v>0</v>
      </c>
      <c r="H14" s="49">
        <v>0</v>
      </c>
      <c r="I14" s="49">
        <v>0</v>
      </c>
      <c r="J14" s="49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51">
        <v>0</v>
      </c>
      <c r="S14" s="52">
        <v>0</v>
      </c>
      <c r="T14" s="53"/>
      <c r="U14" s="52"/>
    </row>
    <row r="15" spans="2:21" s="2" customFormat="1" ht="15" customHeight="1">
      <c r="B15" s="45"/>
      <c r="C15" s="58" t="s">
        <v>23</v>
      </c>
      <c r="D15" s="47"/>
      <c r="E15" s="48"/>
      <c r="F15" s="49"/>
      <c r="G15" s="50"/>
      <c r="H15" s="49"/>
      <c r="I15" s="49"/>
      <c r="J15" s="49"/>
      <c r="K15" s="3"/>
      <c r="L15" s="3"/>
      <c r="M15" s="3"/>
      <c r="N15" s="3"/>
      <c r="O15" s="3"/>
      <c r="P15" s="3"/>
      <c r="Q15" s="3"/>
      <c r="R15" s="51"/>
      <c r="S15" s="52"/>
      <c r="T15" s="53"/>
      <c r="U15" s="52"/>
    </row>
    <row r="16" spans="2:21" s="2" customFormat="1" ht="15" customHeight="1">
      <c r="B16" s="45" t="s">
        <v>24</v>
      </c>
      <c r="C16" s="46" t="s">
        <v>25</v>
      </c>
      <c r="D16" s="47"/>
      <c r="E16" s="48"/>
      <c r="F16" s="49"/>
      <c r="G16" s="50"/>
      <c r="H16" s="49"/>
      <c r="I16" s="49"/>
      <c r="J16" s="49"/>
      <c r="K16" s="3"/>
      <c r="L16" s="3"/>
      <c r="M16" s="3"/>
      <c r="N16" s="3"/>
      <c r="O16" s="3"/>
      <c r="P16" s="3"/>
      <c r="Q16" s="3"/>
      <c r="R16" s="51"/>
      <c r="S16" s="52"/>
      <c r="T16" s="53"/>
      <c r="U16" s="52"/>
    </row>
    <row r="17" spans="2:21" s="44" customFormat="1" ht="15" customHeight="1">
      <c r="B17" s="37" t="s">
        <v>26</v>
      </c>
      <c r="C17" s="38" t="s">
        <v>27</v>
      </c>
      <c r="D17" s="59">
        <f aca="true" t="shared" si="3" ref="D17:S17">D18+D19</f>
        <v>0</v>
      </c>
      <c r="E17" s="60">
        <f t="shared" si="3"/>
        <v>0</v>
      </c>
      <c r="F17" s="61">
        <f t="shared" si="3"/>
        <v>0</v>
      </c>
      <c r="G17" s="62">
        <f t="shared" si="3"/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2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61">
        <f t="shared" si="3"/>
        <v>0</v>
      </c>
      <c r="Q17" s="61">
        <f t="shared" si="3"/>
        <v>0</v>
      </c>
      <c r="R17" s="63">
        <f t="shared" si="3"/>
        <v>0</v>
      </c>
      <c r="S17" s="64">
        <f t="shared" si="3"/>
        <v>0</v>
      </c>
      <c r="T17" s="65"/>
      <c r="U17" s="64"/>
    </row>
    <row r="18" spans="2:21" s="2" customFormat="1" ht="15" customHeight="1">
      <c r="B18" s="45" t="s">
        <v>28</v>
      </c>
      <c r="C18" s="58" t="s">
        <v>29</v>
      </c>
      <c r="D18" s="66"/>
      <c r="E18" s="67"/>
      <c r="F18" s="68"/>
      <c r="G18" s="68"/>
      <c r="H18" s="68"/>
      <c r="I18" s="68"/>
      <c r="J18" s="68"/>
      <c r="K18" s="3"/>
      <c r="L18" s="3"/>
      <c r="M18" s="69"/>
      <c r="N18" s="3"/>
      <c r="O18" s="3"/>
      <c r="P18" s="3"/>
      <c r="Q18" s="3"/>
      <c r="R18" s="51"/>
      <c r="S18" s="52"/>
      <c r="T18" s="53"/>
      <c r="U18" s="52"/>
    </row>
    <row r="19" spans="2:21" s="2" customFormat="1" ht="15" customHeight="1">
      <c r="B19" s="45" t="s">
        <v>30</v>
      </c>
      <c r="C19" s="58" t="s">
        <v>31</v>
      </c>
      <c r="D19" s="66"/>
      <c r="E19" s="67"/>
      <c r="F19" s="68"/>
      <c r="G19" s="68"/>
      <c r="H19" s="70"/>
      <c r="I19" s="68"/>
      <c r="J19" s="68"/>
      <c r="K19" s="3"/>
      <c r="L19" s="3"/>
      <c r="M19" s="69"/>
      <c r="N19" s="3"/>
      <c r="O19" s="3"/>
      <c r="P19" s="3"/>
      <c r="Q19" s="3"/>
      <c r="R19" s="51"/>
      <c r="S19" s="52"/>
      <c r="T19" s="53"/>
      <c r="U19" s="52"/>
    </row>
    <row r="20" spans="2:21" s="80" customFormat="1" ht="22.5" customHeight="1">
      <c r="B20" s="71">
        <v>2</v>
      </c>
      <c r="C20" s="72" t="s">
        <v>32</v>
      </c>
      <c r="D20" s="73">
        <f aca="true" t="shared" si="4" ref="D20:S20">D21+D25+D26</f>
        <v>5469612.64</v>
      </c>
      <c r="E20" s="74">
        <f t="shared" si="4"/>
        <v>4026200</v>
      </c>
      <c r="F20" s="75">
        <f t="shared" si="4"/>
        <v>4125322</v>
      </c>
      <c r="G20" s="75">
        <f t="shared" si="4"/>
        <v>2948102</v>
      </c>
      <c r="H20" s="76">
        <f t="shared" si="4"/>
        <v>6745198</v>
      </c>
      <c r="I20" s="75">
        <f t="shared" si="4"/>
        <v>6400758</v>
      </c>
      <c r="J20" s="75">
        <f t="shared" si="4"/>
        <v>6406358</v>
      </c>
      <c r="K20" s="75">
        <f t="shared" si="4"/>
        <v>6166958</v>
      </c>
      <c r="L20" s="75">
        <f t="shared" si="4"/>
        <v>6010008</v>
      </c>
      <c r="M20" s="76">
        <f t="shared" si="4"/>
        <v>5745457.91</v>
      </c>
      <c r="N20" s="75">
        <f t="shared" si="4"/>
        <v>5220858</v>
      </c>
      <c r="O20" s="75">
        <f t="shared" si="4"/>
        <v>5114158</v>
      </c>
      <c r="P20" s="75">
        <f t="shared" si="4"/>
        <v>4984818</v>
      </c>
      <c r="Q20" s="75">
        <f t="shared" si="4"/>
        <v>4800298</v>
      </c>
      <c r="R20" s="77">
        <f t="shared" si="4"/>
        <v>4647758</v>
      </c>
      <c r="S20" s="78">
        <f t="shared" si="4"/>
        <v>3435601</v>
      </c>
      <c r="T20" s="79"/>
      <c r="U20" s="78"/>
    </row>
    <row r="21" spans="2:21" s="80" customFormat="1" ht="15" customHeight="1">
      <c r="B21" s="71" t="s">
        <v>33</v>
      </c>
      <c r="C21" s="72" t="s">
        <v>34</v>
      </c>
      <c r="D21" s="73">
        <f aca="true" t="shared" si="5" ref="D21:S21">D22+D23+D24</f>
        <v>5189159.51</v>
      </c>
      <c r="E21" s="74">
        <f t="shared" si="5"/>
        <v>2231200</v>
      </c>
      <c r="F21" s="75">
        <f t="shared" si="5"/>
        <v>2203422</v>
      </c>
      <c r="G21" s="75">
        <f t="shared" si="5"/>
        <v>1061202</v>
      </c>
      <c r="H21" s="76">
        <f t="shared" si="5"/>
        <v>4997158</v>
      </c>
      <c r="I21" s="75">
        <f t="shared" si="5"/>
        <v>4889358</v>
      </c>
      <c r="J21" s="75">
        <f t="shared" si="5"/>
        <v>4889358</v>
      </c>
      <c r="K21" s="75">
        <f t="shared" si="5"/>
        <v>4889358</v>
      </c>
      <c r="L21" s="75">
        <f t="shared" si="5"/>
        <v>4889358</v>
      </c>
      <c r="M21" s="76">
        <f t="shared" si="5"/>
        <v>4781557.91</v>
      </c>
      <c r="N21" s="75">
        <f t="shared" si="5"/>
        <v>4458158</v>
      </c>
      <c r="O21" s="75">
        <f t="shared" si="5"/>
        <v>4458158</v>
      </c>
      <c r="P21" s="75">
        <f t="shared" si="5"/>
        <v>4458158</v>
      </c>
      <c r="Q21" s="75">
        <f t="shared" si="5"/>
        <v>4458158</v>
      </c>
      <c r="R21" s="77">
        <f t="shared" si="5"/>
        <v>4458158</v>
      </c>
      <c r="S21" s="78">
        <f t="shared" si="5"/>
        <v>3371101</v>
      </c>
      <c r="T21" s="79"/>
      <c r="U21" s="78"/>
    </row>
    <row r="22" spans="2:22" s="2" customFormat="1" ht="15" customHeight="1">
      <c r="B22" s="45" t="s">
        <v>35</v>
      </c>
      <c r="C22" s="46" t="s">
        <v>36</v>
      </c>
      <c r="D22" s="47">
        <v>0</v>
      </c>
      <c r="E22" s="48">
        <v>0</v>
      </c>
      <c r="F22" s="49">
        <v>222222</v>
      </c>
      <c r="G22" s="49">
        <v>277778</v>
      </c>
      <c r="H22" s="50">
        <v>4458158</v>
      </c>
      <c r="I22" s="49">
        <v>4458158</v>
      </c>
      <c r="J22" s="49">
        <v>4458158</v>
      </c>
      <c r="K22" s="49">
        <v>4458158</v>
      </c>
      <c r="L22" s="49">
        <v>4458158</v>
      </c>
      <c r="M22" s="49">
        <v>4458158</v>
      </c>
      <c r="N22" s="49">
        <v>4458158</v>
      </c>
      <c r="O22" s="49">
        <v>4458158</v>
      </c>
      <c r="P22" s="49">
        <v>4458158</v>
      </c>
      <c r="Q22" s="49">
        <v>4458158</v>
      </c>
      <c r="R22" s="49">
        <v>4458158</v>
      </c>
      <c r="S22" s="81">
        <v>3371101</v>
      </c>
      <c r="T22" s="82"/>
      <c r="U22" s="52"/>
      <c r="V22" s="83"/>
    </row>
    <row r="23" spans="2:21" s="2" customFormat="1" ht="15" customHeight="1">
      <c r="B23" s="45" t="s">
        <v>37</v>
      </c>
      <c r="C23" s="46" t="s">
        <v>38</v>
      </c>
      <c r="D23" s="47">
        <v>5189159.51</v>
      </c>
      <c r="E23" s="48">
        <v>2231200</v>
      </c>
      <c r="F23" s="49">
        <v>1981200</v>
      </c>
      <c r="G23" s="49">
        <v>783424</v>
      </c>
      <c r="H23" s="50">
        <v>539000</v>
      </c>
      <c r="I23" s="49">
        <v>431200</v>
      </c>
      <c r="J23" s="49">
        <v>431200</v>
      </c>
      <c r="K23" s="3">
        <v>431200</v>
      </c>
      <c r="L23" s="3">
        <v>431200</v>
      </c>
      <c r="M23" s="69">
        <v>323399.91</v>
      </c>
      <c r="N23" s="3"/>
      <c r="O23" s="3"/>
      <c r="P23" s="69"/>
      <c r="Q23" s="3"/>
      <c r="R23" s="51"/>
      <c r="S23" s="52"/>
      <c r="T23" s="53"/>
      <c r="U23" s="52"/>
    </row>
    <row r="24" spans="2:21" s="2" customFormat="1" ht="15" customHeight="1">
      <c r="B24" s="45" t="s">
        <v>39</v>
      </c>
      <c r="C24" s="46" t="s">
        <v>40</v>
      </c>
      <c r="D24" s="47"/>
      <c r="E24" s="48"/>
      <c r="F24" s="50"/>
      <c r="G24" s="49"/>
      <c r="H24" s="50"/>
      <c r="I24" s="49"/>
      <c r="J24" s="49"/>
      <c r="K24" s="3"/>
      <c r="L24" s="3"/>
      <c r="M24" s="69"/>
      <c r="N24" s="3"/>
      <c r="O24" s="3"/>
      <c r="P24" s="69"/>
      <c r="Q24" s="3"/>
      <c r="R24" s="51"/>
      <c r="S24" s="52"/>
      <c r="T24" s="53"/>
      <c r="U24" s="52"/>
    </row>
    <row r="25" spans="2:21" s="44" customFormat="1" ht="15" customHeight="1">
      <c r="B25" s="37" t="s">
        <v>41</v>
      </c>
      <c r="C25" s="38" t="s">
        <v>42</v>
      </c>
      <c r="D25" s="39"/>
      <c r="E25" s="40"/>
      <c r="F25" s="41"/>
      <c r="G25" s="41"/>
      <c r="H25" s="42"/>
      <c r="I25" s="41"/>
      <c r="J25" s="41"/>
      <c r="K25" s="4"/>
      <c r="L25" s="4"/>
      <c r="M25" s="84"/>
      <c r="N25" s="4"/>
      <c r="O25" s="4"/>
      <c r="P25" s="84"/>
      <c r="Q25" s="4"/>
      <c r="R25" s="4"/>
      <c r="S25" s="85"/>
      <c r="T25" s="86"/>
      <c r="U25" s="87"/>
    </row>
    <row r="26" spans="2:21" s="44" customFormat="1" ht="14.25" customHeight="1">
      <c r="B26" s="37" t="s">
        <v>43</v>
      </c>
      <c r="C26" s="38" t="s">
        <v>44</v>
      </c>
      <c r="D26" s="39">
        <f aca="true" t="shared" si="6" ref="D26:S26">D27+D28</f>
        <v>280453.13</v>
      </c>
      <c r="E26" s="40">
        <f t="shared" si="6"/>
        <v>1795000</v>
      </c>
      <c r="F26" s="41">
        <f t="shared" si="6"/>
        <v>1921900</v>
      </c>
      <c r="G26" s="41">
        <f t="shared" si="6"/>
        <v>1886900</v>
      </c>
      <c r="H26" s="57">
        <f t="shared" si="6"/>
        <v>1748040</v>
      </c>
      <c r="I26" s="41">
        <f t="shared" si="6"/>
        <v>1511400</v>
      </c>
      <c r="J26" s="41">
        <f t="shared" si="6"/>
        <v>1517000</v>
      </c>
      <c r="K26" s="41">
        <f t="shared" si="6"/>
        <v>1277600</v>
      </c>
      <c r="L26" s="41">
        <f t="shared" si="6"/>
        <v>1120650</v>
      </c>
      <c r="M26" s="57">
        <f t="shared" si="6"/>
        <v>963900</v>
      </c>
      <c r="N26" s="56">
        <f t="shared" si="6"/>
        <v>762700</v>
      </c>
      <c r="O26" s="41">
        <f t="shared" si="6"/>
        <v>656000</v>
      </c>
      <c r="P26" s="88">
        <f t="shared" si="6"/>
        <v>526660</v>
      </c>
      <c r="Q26" s="40">
        <f t="shared" si="6"/>
        <v>342140</v>
      </c>
      <c r="R26" s="41">
        <f t="shared" si="6"/>
        <v>189600</v>
      </c>
      <c r="S26" s="88">
        <f t="shared" si="6"/>
        <v>64500</v>
      </c>
      <c r="T26" s="86"/>
      <c r="U26" s="87"/>
    </row>
    <row r="27" spans="2:21" s="44" customFormat="1" ht="14.25" customHeight="1">
      <c r="B27" s="37" t="s">
        <v>45</v>
      </c>
      <c r="C27" s="38" t="s">
        <v>46</v>
      </c>
      <c r="D27" s="39"/>
      <c r="E27" s="48">
        <v>1618700</v>
      </c>
      <c r="F27" s="49">
        <v>1823900</v>
      </c>
      <c r="G27" s="49">
        <v>1822900</v>
      </c>
      <c r="H27" s="50">
        <v>1718040</v>
      </c>
      <c r="I27" s="49">
        <v>1485400</v>
      </c>
      <c r="J27" s="49">
        <v>1495000</v>
      </c>
      <c r="K27" s="3">
        <v>1259600</v>
      </c>
      <c r="L27" s="3">
        <v>1106650</v>
      </c>
      <c r="M27" s="69">
        <v>953900</v>
      </c>
      <c r="N27" s="3">
        <v>762700</v>
      </c>
      <c r="O27" s="3">
        <v>656000</v>
      </c>
      <c r="P27" s="69">
        <v>526660</v>
      </c>
      <c r="Q27" s="3">
        <v>342140</v>
      </c>
      <c r="R27" s="3">
        <v>189600</v>
      </c>
      <c r="S27" s="89">
        <v>64500</v>
      </c>
      <c r="T27" s="86"/>
      <c r="U27" s="87"/>
    </row>
    <row r="28" spans="2:21" s="44" customFormat="1" ht="14.25" customHeight="1">
      <c r="B28" s="37" t="s">
        <v>47</v>
      </c>
      <c r="C28" s="38" t="s">
        <v>48</v>
      </c>
      <c r="D28" s="47">
        <v>280453.13</v>
      </c>
      <c r="E28" s="48">
        <v>176300</v>
      </c>
      <c r="F28" s="49">
        <v>98000</v>
      </c>
      <c r="G28" s="49">
        <v>64000</v>
      </c>
      <c r="H28" s="50">
        <v>30000</v>
      </c>
      <c r="I28" s="49">
        <v>26000</v>
      </c>
      <c r="J28" s="49">
        <v>22000</v>
      </c>
      <c r="K28" s="3">
        <v>18000</v>
      </c>
      <c r="L28" s="3">
        <v>14000</v>
      </c>
      <c r="M28" s="69">
        <v>10000</v>
      </c>
      <c r="N28" s="3">
        <v>0</v>
      </c>
      <c r="O28" s="3">
        <v>0</v>
      </c>
      <c r="P28" s="69">
        <v>0</v>
      </c>
      <c r="Q28" s="3">
        <v>0</v>
      </c>
      <c r="R28" s="3">
        <v>0</v>
      </c>
      <c r="S28" s="89">
        <v>0</v>
      </c>
      <c r="T28" s="86"/>
      <c r="U28" s="87"/>
    </row>
    <row r="29" spans="2:21" s="80" customFormat="1" ht="16.5" customHeight="1">
      <c r="B29" s="71" t="s">
        <v>2</v>
      </c>
      <c r="C29" s="72" t="s">
        <v>49</v>
      </c>
      <c r="D29" s="73">
        <v>16285652.85</v>
      </c>
      <c r="E29" s="74">
        <v>86363200</v>
      </c>
      <c r="F29" s="75">
        <v>74235132</v>
      </c>
      <c r="G29" s="75">
        <v>30859759</v>
      </c>
      <c r="H29" s="75">
        <v>8381190</v>
      </c>
      <c r="I29" s="76">
        <v>8049850</v>
      </c>
      <c r="J29" s="75">
        <v>8026450</v>
      </c>
      <c r="K29" s="90">
        <v>7802950</v>
      </c>
      <c r="L29" s="90">
        <v>7579400</v>
      </c>
      <c r="M29" s="90">
        <v>7355850</v>
      </c>
      <c r="N29" s="90">
        <v>6732350</v>
      </c>
      <c r="O29" s="90">
        <v>6608850</v>
      </c>
      <c r="P29" s="91">
        <v>6385250</v>
      </c>
      <c r="Q29" s="90">
        <v>6201790</v>
      </c>
      <c r="R29" s="4">
        <v>6038350</v>
      </c>
      <c r="S29" s="92">
        <v>4742289</v>
      </c>
      <c r="T29" s="93"/>
      <c r="U29" s="94"/>
    </row>
    <row r="30" spans="2:21" s="95" customFormat="1" ht="18.75" customHeight="1">
      <c r="B30" s="71" t="s">
        <v>3</v>
      </c>
      <c r="C30" s="72" t="s">
        <v>50</v>
      </c>
      <c r="D30" s="73">
        <v>18816458.38</v>
      </c>
      <c r="E30" s="74">
        <v>130112839</v>
      </c>
      <c r="F30" s="75">
        <v>146602710</v>
      </c>
      <c r="G30" s="75">
        <v>35969918</v>
      </c>
      <c r="H30" s="75">
        <v>3384032</v>
      </c>
      <c r="I30" s="76">
        <v>3160492</v>
      </c>
      <c r="J30" s="75">
        <v>3137092</v>
      </c>
      <c r="K30" s="90">
        <v>2913592</v>
      </c>
      <c r="L30" s="90">
        <v>2690042</v>
      </c>
      <c r="M30" s="90">
        <v>2466492</v>
      </c>
      <c r="N30" s="90">
        <v>2274192</v>
      </c>
      <c r="O30" s="90">
        <v>2150692</v>
      </c>
      <c r="P30" s="90">
        <v>1927092</v>
      </c>
      <c r="Q30" s="91">
        <v>1743632</v>
      </c>
      <c r="R30" s="90">
        <v>1580192</v>
      </c>
      <c r="S30" s="92">
        <v>1371188</v>
      </c>
      <c r="T30" s="93"/>
      <c r="U30" s="94"/>
    </row>
    <row r="31" spans="2:21" s="95" customFormat="1" ht="22.5" customHeight="1">
      <c r="B31" s="71" t="s">
        <v>4</v>
      </c>
      <c r="C31" s="72" t="s">
        <v>51</v>
      </c>
      <c r="D31" s="73">
        <f aca="true" t="shared" si="7" ref="D31:S31">D29-D30</f>
        <v>-2530805.5299999993</v>
      </c>
      <c r="E31" s="74">
        <f t="shared" si="7"/>
        <v>-43749639</v>
      </c>
      <c r="F31" s="75">
        <f t="shared" si="7"/>
        <v>-72367578</v>
      </c>
      <c r="G31" s="75">
        <f t="shared" si="7"/>
        <v>-5110159</v>
      </c>
      <c r="H31" s="75">
        <f t="shared" si="7"/>
        <v>4997158</v>
      </c>
      <c r="I31" s="75">
        <f t="shared" si="7"/>
        <v>4889358</v>
      </c>
      <c r="J31" s="75">
        <f t="shared" si="7"/>
        <v>4889358</v>
      </c>
      <c r="K31" s="75">
        <f t="shared" si="7"/>
        <v>4889358</v>
      </c>
      <c r="L31" s="75">
        <f t="shared" si="7"/>
        <v>4889358</v>
      </c>
      <c r="M31" s="75">
        <f t="shared" si="7"/>
        <v>4889358</v>
      </c>
      <c r="N31" s="75">
        <f t="shared" si="7"/>
        <v>4458158</v>
      </c>
      <c r="O31" s="75">
        <f t="shared" si="7"/>
        <v>4458158</v>
      </c>
      <c r="P31" s="75">
        <f t="shared" si="7"/>
        <v>4458158</v>
      </c>
      <c r="Q31" s="76">
        <f t="shared" si="7"/>
        <v>4458158</v>
      </c>
      <c r="R31" s="75">
        <f t="shared" si="7"/>
        <v>4458158</v>
      </c>
      <c r="S31" s="96">
        <f t="shared" si="7"/>
        <v>3371101</v>
      </c>
      <c r="T31" s="96"/>
      <c r="U31" s="73"/>
    </row>
    <row r="32" spans="2:21" s="80" customFormat="1" ht="22.5" customHeight="1">
      <c r="B32" s="71" t="s">
        <v>5</v>
      </c>
      <c r="C32" s="72" t="s">
        <v>52</v>
      </c>
      <c r="D32" s="73"/>
      <c r="E32" s="74"/>
      <c r="F32" s="75"/>
      <c r="G32" s="75"/>
      <c r="H32" s="75"/>
      <c r="I32" s="75"/>
      <c r="J32" s="75"/>
      <c r="K32" s="90"/>
      <c r="L32" s="90"/>
      <c r="M32" s="90"/>
      <c r="N32" s="90"/>
      <c r="O32" s="90"/>
      <c r="P32" s="90"/>
      <c r="Q32" s="91"/>
      <c r="R32" s="90"/>
      <c r="S32" s="97"/>
      <c r="T32" s="93"/>
      <c r="U32" s="94"/>
    </row>
    <row r="33" spans="2:21" s="44" customFormat="1" ht="15" customHeight="1">
      <c r="B33" s="37" t="s">
        <v>53</v>
      </c>
      <c r="C33" s="98" t="s">
        <v>54</v>
      </c>
      <c r="D33" s="99">
        <f aca="true" t="shared" si="8" ref="D33:U33">D7/D29</f>
        <v>0.8881435330361963</v>
      </c>
      <c r="E33" s="100">
        <f t="shared" si="8"/>
        <v>0.6740560361357615</v>
      </c>
      <c r="F33" s="101">
        <f t="shared" si="8"/>
        <v>0.7551578262162987</v>
      </c>
      <c r="G33" s="101">
        <f t="shared" si="8"/>
        <v>1.782192754972584</v>
      </c>
      <c r="H33" s="101">
        <f t="shared" si="8"/>
        <v>5.96584505422261</v>
      </c>
      <c r="I33" s="101">
        <f t="shared" si="8"/>
        <v>5.604020312179729</v>
      </c>
      <c r="J33" s="101">
        <f t="shared" si="8"/>
        <v>5.011202326059466</v>
      </c>
      <c r="K33" s="101">
        <f t="shared" si="8"/>
        <v>4.528134476063539</v>
      </c>
      <c r="L33" s="101">
        <f t="shared" si="8"/>
        <v>4.0166040728817585</v>
      </c>
      <c r="M33" s="101">
        <f t="shared" si="8"/>
        <v>3.4886370711746433</v>
      </c>
      <c r="N33" s="101">
        <f t="shared" si="8"/>
        <v>3.149529213424733</v>
      </c>
      <c r="O33" s="101">
        <f t="shared" si="8"/>
        <v>2.53381072349955</v>
      </c>
      <c r="P33" s="101">
        <f t="shared" si="8"/>
        <v>1.924343917622646</v>
      </c>
      <c r="Q33" s="102">
        <f t="shared" si="8"/>
        <v>1.2624192370267293</v>
      </c>
      <c r="R33" s="101">
        <f t="shared" si="8"/>
        <v>0.5582818153965902</v>
      </c>
      <c r="S33" s="103">
        <f t="shared" si="8"/>
        <v>0</v>
      </c>
      <c r="T33" s="103" t="e">
        <f t="shared" si="8"/>
        <v>#DIV/0!</v>
      </c>
      <c r="U33" s="99" t="e">
        <f t="shared" si="8"/>
        <v>#DIV/0!</v>
      </c>
    </row>
    <row r="34" spans="2:21" s="44" customFormat="1" ht="16.5" customHeight="1" thickBot="1">
      <c r="B34" s="37" t="s">
        <v>55</v>
      </c>
      <c r="C34" s="98" t="s">
        <v>56</v>
      </c>
      <c r="D34" s="99">
        <f aca="true" t="shared" si="9" ref="D34:U34">D11/D29</f>
        <v>0.4656260316883766</v>
      </c>
      <c r="E34" s="100">
        <f t="shared" si="9"/>
        <v>0.061968800484465604</v>
      </c>
      <c r="F34" s="101">
        <f t="shared" si="9"/>
        <v>0.0454047001627208</v>
      </c>
      <c r="G34" s="101">
        <f t="shared" si="9"/>
        <v>0.08383733359680483</v>
      </c>
      <c r="H34" s="104">
        <f t="shared" si="9"/>
        <v>0.2443805605170626</v>
      </c>
      <c r="I34" s="101">
        <f t="shared" si="9"/>
        <v>0.20087329701795684</v>
      </c>
      <c r="J34" s="101">
        <f t="shared" si="9"/>
        <v>0.14773653483171265</v>
      </c>
      <c r="K34" s="101">
        <f t="shared" si="9"/>
        <v>0.09670700312061464</v>
      </c>
      <c r="L34" s="101">
        <f t="shared" si="9"/>
        <v>0.04266827321423859</v>
      </c>
      <c r="M34" s="101">
        <f t="shared" si="9"/>
        <v>0</v>
      </c>
      <c r="N34" s="101">
        <f t="shared" si="9"/>
        <v>0</v>
      </c>
      <c r="O34" s="101">
        <f t="shared" si="9"/>
        <v>0</v>
      </c>
      <c r="P34" s="101">
        <f t="shared" si="9"/>
        <v>0</v>
      </c>
      <c r="Q34" s="102">
        <f t="shared" si="9"/>
        <v>0</v>
      </c>
      <c r="R34" s="101">
        <f t="shared" si="9"/>
        <v>0</v>
      </c>
      <c r="S34" s="105">
        <f t="shared" si="9"/>
        <v>0</v>
      </c>
      <c r="T34" s="106" t="e">
        <f t="shared" si="9"/>
        <v>#DIV/0!</v>
      </c>
      <c r="U34" s="107" t="e">
        <f t="shared" si="9"/>
        <v>#DIV/0!</v>
      </c>
    </row>
    <row r="35" spans="2:21" s="44" customFormat="1" ht="15" customHeight="1">
      <c r="B35" s="37" t="s">
        <v>57</v>
      </c>
      <c r="C35" s="98" t="s">
        <v>58</v>
      </c>
      <c r="D35" s="99">
        <f aca="true" t="shared" si="10" ref="D35:U35">D20/D29</f>
        <v>0.3358546746868671</v>
      </c>
      <c r="E35" s="108">
        <f t="shared" si="10"/>
        <v>0.04661939344535636</v>
      </c>
      <c r="F35" s="109">
        <f t="shared" si="10"/>
        <v>0.05557101993164099</v>
      </c>
      <c r="G35" s="109">
        <f t="shared" si="10"/>
        <v>0.09553224313903423</v>
      </c>
      <c r="H35" s="101">
        <f t="shared" si="10"/>
        <v>0.8048019433994457</v>
      </c>
      <c r="I35" s="109">
        <f t="shared" si="10"/>
        <v>0.7951400336652236</v>
      </c>
      <c r="J35" s="109">
        <f t="shared" si="10"/>
        <v>0.7981558472300955</v>
      </c>
      <c r="K35" s="109">
        <f t="shared" si="10"/>
        <v>0.7903367316207331</v>
      </c>
      <c r="L35" s="109">
        <f t="shared" si="10"/>
        <v>0.7929398105390928</v>
      </c>
      <c r="M35" s="109">
        <f t="shared" si="10"/>
        <v>0.7810732831691783</v>
      </c>
      <c r="N35" s="109">
        <f t="shared" si="10"/>
        <v>0.7754882024850164</v>
      </c>
      <c r="O35" s="109">
        <f t="shared" si="10"/>
        <v>0.7738347821481801</v>
      </c>
      <c r="P35" s="109">
        <f t="shared" si="10"/>
        <v>0.780677029090482</v>
      </c>
      <c r="Q35" s="110">
        <f t="shared" si="10"/>
        <v>0.7740181463738695</v>
      </c>
      <c r="R35" s="109">
        <f t="shared" si="10"/>
        <v>0.7697066251542226</v>
      </c>
      <c r="S35" s="111">
        <f t="shared" si="10"/>
        <v>0.7244604873300636</v>
      </c>
      <c r="T35" s="110" t="e">
        <f t="shared" si="10"/>
        <v>#DIV/0!</v>
      </c>
      <c r="U35" s="112" t="e">
        <f t="shared" si="10"/>
        <v>#DIV/0!</v>
      </c>
    </row>
    <row r="36" spans="2:21" s="44" customFormat="1" ht="25.5" customHeight="1" thickBot="1">
      <c r="B36" s="113" t="s">
        <v>59</v>
      </c>
      <c r="C36" s="114" t="s">
        <v>60</v>
      </c>
      <c r="D36" s="107">
        <f aca="true" t="shared" si="11" ref="D36:U36">(D23+D28)/D29</f>
        <v>0.3358546746868671</v>
      </c>
      <c r="E36" s="115">
        <f t="shared" si="11"/>
        <v>0.02787645663893881</v>
      </c>
      <c r="F36" s="116">
        <f t="shared" si="11"/>
        <v>0.02800830205299561</v>
      </c>
      <c r="G36" s="116">
        <f t="shared" si="11"/>
        <v>0.027460486648648162</v>
      </c>
      <c r="H36" s="116">
        <f t="shared" si="11"/>
        <v>0.06789012061533028</v>
      </c>
      <c r="I36" s="116">
        <f t="shared" si="11"/>
        <v>0.05679608936812487</v>
      </c>
      <c r="J36" s="116">
        <f t="shared" si="11"/>
        <v>0.056463318154352175</v>
      </c>
      <c r="K36" s="116">
        <f t="shared" si="11"/>
        <v>0.0575679710878578</v>
      </c>
      <c r="L36" s="116">
        <f t="shared" si="11"/>
        <v>0.05873815869330026</v>
      </c>
      <c r="M36" s="116">
        <f t="shared" si="11"/>
        <v>0.045324457404650714</v>
      </c>
      <c r="N36" s="116">
        <f t="shared" si="11"/>
        <v>0</v>
      </c>
      <c r="O36" s="116">
        <f t="shared" si="11"/>
        <v>0</v>
      </c>
      <c r="P36" s="116">
        <f t="shared" si="11"/>
        <v>0</v>
      </c>
      <c r="Q36" s="117">
        <f t="shared" si="11"/>
        <v>0</v>
      </c>
      <c r="R36" s="116">
        <f t="shared" si="11"/>
        <v>0</v>
      </c>
      <c r="S36" s="106">
        <f t="shared" si="11"/>
        <v>0</v>
      </c>
      <c r="T36" s="106" t="e">
        <f t="shared" si="11"/>
        <v>#DIV/0!</v>
      </c>
      <c r="U36" s="107" t="e">
        <f t="shared" si="11"/>
        <v>#DIV/0!</v>
      </c>
    </row>
    <row r="37" ht="12.75">
      <c r="S37" s="1"/>
    </row>
    <row r="38" spans="2:11" ht="12.75">
      <c r="B38" s="120" t="s">
        <v>61</v>
      </c>
      <c r="C38" s="120"/>
      <c r="D38" s="120"/>
      <c r="E38" s="120"/>
      <c r="F38" s="120"/>
      <c r="G38" s="120"/>
      <c r="H38" s="120"/>
      <c r="I38" s="120"/>
      <c r="J38" s="120"/>
      <c r="K38" s="120"/>
    </row>
    <row r="39" spans="2:11" ht="12.75">
      <c r="B39" s="121" t="s">
        <v>62</v>
      </c>
      <c r="C39" s="122"/>
      <c r="D39" s="122"/>
      <c r="E39" s="122"/>
      <c r="F39" s="122"/>
      <c r="G39" s="122"/>
      <c r="H39" s="122"/>
      <c r="I39" s="122"/>
      <c r="J39" s="122"/>
      <c r="K39" s="122"/>
    </row>
    <row r="43" ht="12.75" hidden="1">
      <c r="E43" s="99" t="e">
        <f>E20/E38</f>
        <v>#DIV/0!</v>
      </c>
    </row>
  </sheetData>
  <mergeCells count="8">
    <mergeCell ref="M4:S4"/>
    <mergeCell ref="B38:K38"/>
    <mergeCell ref="B39:K39"/>
    <mergeCell ref="B1:J1"/>
    <mergeCell ref="B4:B5"/>
    <mergeCell ref="C4:C5"/>
    <mergeCell ref="D4:D5"/>
    <mergeCell ref="E4:L4"/>
  </mergeCells>
  <printOptions horizontalCentered="1" verticalCentered="1"/>
  <pageMargins left="0.5905511811023623" right="0.5905511811023623" top="0.9055118110236221" bottom="0.5511811023622047" header="0.5118110236220472" footer="0.31496062992125984"/>
  <pageSetup horizontalDpi="600" verticalDpi="600" orientation="landscape" paperSize="9" scale="70" r:id="rId1"/>
  <headerFooter alignWithMargins="0">
    <oddHeader>&amp;R&amp;9Załącznik nr 6
do Uchwały  nr ...............
z dnia ..............................
w sprawie wykonania budżetu Związku
za rok 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">
      <selection activeCell="J22" sqref="J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</cp:lastModifiedBy>
  <cp:lastPrinted>2007-03-11T08:40:53Z</cp:lastPrinted>
  <dcterms:created xsi:type="dcterms:W3CDTF">2006-10-16T09:48:08Z</dcterms:created>
  <dcterms:modified xsi:type="dcterms:W3CDTF">2007-03-20T12:55:29Z</dcterms:modified>
  <cp:category/>
  <cp:version/>
  <cp:contentType/>
  <cp:contentStatus/>
</cp:coreProperties>
</file>