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nr 1" sheetId="1" r:id="rId1"/>
  </sheets>
  <definedNames>
    <definedName name="_xlnm.Print_Titles" localSheetId="0">'zał nr 1'!$6:$8</definedName>
  </definedNames>
  <calcPr fullCalcOnLoad="1"/>
</workbook>
</file>

<file path=xl/sharedStrings.xml><?xml version="1.0" encoding="utf-8"?>
<sst xmlns="http://schemas.openxmlformats.org/spreadsheetml/2006/main" count="57" uniqueCount="36">
  <si>
    <t>INFORMACJA O WYKONANIU DOCHODÓW BUDŻETU WZWiK ZA 2009 ROK</t>
  </si>
  <si>
    <t>/zł/</t>
  </si>
  <si>
    <t>DZIAŁ</t>
  </si>
  <si>
    <t>ROZDZ.</t>
  </si>
  <si>
    <t>§</t>
  </si>
  <si>
    <t>WYSZCZEGÓLNIENIE</t>
  </si>
  <si>
    <t>WYKONANIE za 2008 r.</t>
  </si>
  <si>
    <t>PLAN  wg uchwały budżetowej na 2009 r.</t>
  </si>
  <si>
    <t>PLAN po zmianach na 31.12.2009 r.</t>
  </si>
  <si>
    <t>WYKONANIE za 2009 r.</t>
  </si>
  <si>
    <r>
      <t>%</t>
    </r>
    <r>
      <rPr>
        <b/>
        <sz val="9"/>
        <rFont val="Arial"/>
        <family val="2"/>
      </rPr>
      <t xml:space="preserve">    </t>
    </r>
  </si>
  <si>
    <t>% udziału w dochodach ogółem</t>
  </si>
  <si>
    <t>Odchylenia          (8-5)</t>
  </si>
  <si>
    <t>8:7</t>
  </si>
  <si>
    <t>8:6</t>
  </si>
  <si>
    <t>8:5</t>
  </si>
  <si>
    <t>GOSPODARKA MIESZKANIOWA</t>
  </si>
  <si>
    <t>Gospodarka gruntami i nieruchomościami</t>
  </si>
  <si>
    <t>0750</t>
  </si>
  <si>
    <t>Dochody z najmu i dzierżawy składników majątkowych skarbu państwa jst lub innych jednostek zaliczanych do sektora finansów publicznych oraz innych umów o podobnym charakterze</t>
  </si>
  <si>
    <t>0970</t>
  </si>
  <si>
    <t>Wpływy z różnych dochodów</t>
  </si>
  <si>
    <t>x</t>
  </si>
  <si>
    <t xml:space="preserve">ADMINISTRACJA PUBLICZNA </t>
  </si>
  <si>
    <t>Pozostała działalność</t>
  </si>
  <si>
    <t>0920</t>
  </si>
  <si>
    <t>Pozostałe odsetki</t>
  </si>
  <si>
    <t>GOSPODARKA KOMUNALNA I OCHRONA ŚRODOWISKA</t>
  </si>
  <si>
    <t>Gospodarka ściekowa i ochrona wód</t>
  </si>
  <si>
    <t>0929</t>
  </si>
  <si>
    <t>Środki na dofinansowanie własnych inwestycyjnych gmin (związków gmin), powiatów, samorządów województwa, pozyskane z innych źródeł</t>
  </si>
  <si>
    <t>Wpływy z wpłat gmin i powiatów na rzecz jednostek samorządu terytorialnego oraz związków gmin lub związków powiatów na dofinansowanie zadań inwestycyjnych i zakupów inwestycyjnych</t>
  </si>
  <si>
    <t>RAZEM DOCHODY</t>
  </si>
  <si>
    <t>z tego:</t>
  </si>
  <si>
    <t>a) dochody bieżące</t>
  </si>
  <si>
    <t>b) dochody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</si>
</sst>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20" borderId="1" applyNumberFormat="0" applyProtection="0">
      <alignment vertical="top"/>
    </xf>
    <xf numFmtId="9" fontId="0" fillId="0" borderId="0" applyFill="0" applyBorder="0" applyAlignment="0" applyProtection="0"/>
    <xf numFmtId="0" fontId="13" fillId="0" borderId="8" applyNumberFormat="0" applyFill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0" fillId="23" borderId="9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Protection="0">
      <alignment vertical="top"/>
    </xf>
  </cellStyleXfs>
  <cellXfs count="49">
    <xf numFmtId="0" fontId="0" fillId="0" borderId="0" xfId="0" applyFont="1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2" fillId="6" borderId="10" xfId="0" applyNumberFormat="1" applyFont="1" applyFill="1" applyBorder="1" applyAlignment="1" applyProtection="1">
      <alignment horizontal="center" vertical="center"/>
      <protection/>
    </xf>
    <xf numFmtId="0" fontId="18" fillId="6" borderId="10" xfId="0" applyNumberFormat="1" applyFont="1" applyFill="1" applyBorder="1" applyAlignment="1" applyProtection="1">
      <alignment horizontal="left" vertical="center"/>
      <protection/>
    </xf>
    <xf numFmtId="0" fontId="18" fillId="6" borderId="10" xfId="0" applyNumberFormat="1" applyFont="1" applyFill="1" applyBorder="1" applyAlignment="1" applyProtection="1">
      <alignment horizontal="center" vertical="center"/>
      <protection/>
    </xf>
    <xf numFmtId="0" fontId="25" fillId="6" borderId="10" xfId="0" applyNumberFormat="1" applyFont="1" applyFill="1" applyBorder="1" applyAlignment="1" applyProtection="1">
      <alignment horizontal="left" vertical="center"/>
      <protection/>
    </xf>
    <xf numFmtId="4" fontId="22" fillId="6" borderId="10" xfId="0" applyNumberFormat="1" applyFont="1" applyFill="1" applyBorder="1" applyAlignment="1" applyProtection="1">
      <alignment horizontal="right" vertical="center"/>
      <protection/>
    </xf>
    <xf numFmtId="4" fontId="25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/>
      <protection/>
    </xf>
    <xf numFmtId="4" fontId="25" fillId="0" borderId="10" xfId="0" applyNumberFormat="1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justify" vertical="center"/>
      <protection/>
    </xf>
    <xf numFmtId="4" fontId="27" fillId="0" borderId="10" xfId="0" applyNumberFormat="1" applyFont="1" applyFill="1" applyBorder="1" applyAlignment="1" applyProtection="1">
      <alignment horizontal="right" vertical="center"/>
      <protection/>
    </xf>
    <xf numFmtId="4" fontId="28" fillId="0" borderId="10" xfId="0" applyNumberFormat="1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4" fontId="27" fillId="0" borderId="10" xfId="0" applyNumberFormat="1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Fill="1" applyBorder="1" applyAlignment="1" applyProtection="1">
      <alignment horizontal="center" vertical="center"/>
      <protection/>
    </xf>
    <xf numFmtId="49" fontId="18" fillId="6" borderId="10" xfId="0" applyNumberFormat="1" applyFont="1" applyFill="1" applyBorder="1" applyAlignment="1" applyProtection="1">
      <alignment horizontal="center" vertical="center"/>
      <protection/>
    </xf>
    <xf numFmtId="0" fontId="22" fillId="6" borderId="10" xfId="0" applyNumberFormat="1" applyFont="1" applyFill="1" applyBorder="1" applyAlignment="1" applyProtection="1">
      <alignment horizontal="left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6" fillId="6" borderId="10" xfId="0" applyNumberFormat="1" applyFont="1" applyFill="1" applyBorder="1" applyAlignment="1" applyProtection="1">
      <alignment horizontal="center" vertical="center"/>
      <protection/>
    </xf>
    <xf numFmtId="49" fontId="26" fillId="6" borderId="10" xfId="0" applyNumberFormat="1" applyFont="1" applyFill="1" applyBorder="1" applyAlignment="1" applyProtection="1">
      <alignment horizontal="center" vertical="center"/>
      <protection/>
    </xf>
    <xf numFmtId="0" fontId="22" fillId="6" borderId="10" xfId="0" applyNumberFormat="1" applyFont="1" applyFill="1" applyBorder="1" applyAlignment="1" applyProtection="1">
      <alignment horizontal="left" vertical="center" wrapText="1"/>
      <protection/>
    </xf>
    <xf numFmtId="4" fontId="22" fillId="6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justify" vertical="top"/>
      <protection/>
    </xf>
    <xf numFmtId="0" fontId="29" fillId="0" borderId="0" xfId="0" applyFont="1" applyAlignment="1">
      <alignment vertical="top"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SheetLayoutView="100" zoomScalePageLayoutView="0" workbookViewId="0" topLeftCell="A7">
      <selection activeCell="M29" sqref="M29"/>
    </sheetView>
  </sheetViews>
  <sheetFormatPr defaultColWidth="9.140625" defaultRowHeight="12.75"/>
  <cols>
    <col min="1" max="1" width="4.57421875" style="1" customWidth="1"/>
    <col min="2" max="2" width="6.140625" style="1" customWidth="1"/>
    <col min="3" max="3" width="4.8515625" style="1" customWidth="1"/>
    <col min="4" max="4" width="29.57421875" style="1" customWidth="1"/>
    <col min="5" max="5" width="12.7109375" style="1" customWidth="1"/>
    <col min="6" max="7" width="12.57421875" style="1" customWidth="1"/>
    <col min="8" max="8" width="11.8515625" style="1" customWidth="1"/>
    <col min="9" max="9" width="7.421875" style="1" customWidth="1"/>
    <col min="10" max="10" width="5.57421875" style="1" customWidth="1"/>
    <col min="11" max="11" width="6.7109375" style="1" customWidth="1"/>
    <col min="12" max="12" width="8.57421875" style="1" customWidth="1"/>
    <col min="13" max="13" width="12.00390625" style="1" customWidth="1"/>
    <col min="14" max="16384" width="9.140625" style="1" customWidth="1"/>
  </cols>
  <sheetData>
    <row r="1" ht="24.75" customHeight="1"/>
    <row r="3" spans="1:13" ht="19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3.75" customHeight="1"/>
    <row r="5" spans="12:13" ht="13.5" customHeight="1">
      <c r="L5" s="2"/>
      <c r="M5" s="2" t="s">
        <v>1</v>
      </c>
    </row>
    <row r="6" spans="1:13" s="5" customFormat="1" ht="43.5" customHeight="1">
      <c r="A6" s="42" t="s">
        <v>2</v>
      </c>
      <c r="B6" s="43" t="s">
        <v>3</v>
      </c>
      <c r="C6" s="44" t="s">
        <v>4</v>
      </c>
      <c r="D6" s="45" t="s">
        <v>5</v>
      </c>
      <c r="E6" s="46" t="s">
        <v>6</v>
      </c>
      <c r="F6" s="44" t="s">
        <v>7</v>
      </c>
      <c r="G6" s="46" t="s">
        <v>8</v>
      </c>
      <c r="H6" s="46" t="s">
        <v>9</v>
      </c>
      <c r="I6" s="4" t="s">
        <v>10</v>
      </c>
      <c r="J6" s="4" t="s">
        <v>10</v>
      </c>
      <c r="K6" s="4" t="s">
        <v>10</v>
      </c>
      <c r="L6" s="46" t="s">
        <v>11</v>
      </c>
      <c r="M6" s="47" t="s">
        <v>12</v>
      </c>
    </row>
    <row r="7" spans="1:13" s="5" customFormat="1" ht="12.75">
      <c r="A7" s="42"/>
      <c r="B7" s="43"/>
      <c r="C7" s="44"/>
      <c r="D7" s="45"/>
      <c r="E7" s="46"/>
      <c r="F7" s="46"/>
      <c r="G7" s="46"/>
      <c r="H7" s="46"/>
      <c r="I7" s="6" t="s">
        <v>13</v>
      </c>
      <c r="J7" s="6" t="s">
        <v>14</v>
      </c>
      <c r="K7" s="6" t="s">
        <v>15</v>
      </c>
      <c r="L7" s="46"/>
      <c r="M7" s="47"/>
    </row>
    <row r="8" spans="1:13" s="5" customFormat="1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15.75" customHeight="1">
      <c r="A9" s="8">
        <v>700</v>
      </c>
      <c r="B9" s="9"/>
      <c r="C9" s="10"/>
      <c r="D9" s="11" t="s">
        <v>16</v>
      </c>
      <c r="E9" s="12">
        <f>E10</f>
        <v>42300.95</v>
      </c>
      <c r="F9" s="12">
        <f>F10</f>
        <v>12000</v>
      </c>
      <c r="G9" s="12">
        <f>G10</f>
        <v>4000</v>
      </c>
      <c r="H9" s="12">
        <f>H10</f>
        <v>3600</v>
      </c>
      <c r="I9" s="12">
        <f>H9/G9*100</f>
        <v>90</v>
      </c>
      <c r="J9" s="13">
        <f>H9/F9%</f>
        <v>30</v>
      </c>
      <c r="K9" s="13">
        <f>H9/E9%</f>
        <v>8.510447164898189</v>
      </c>
      <c r="L9" s="13">
        <f>L10</f>
        <v>0.004586722513349683</v>
      </c>
      <c r="M9" s="12">
        <f aca="true" t="shared" si="0" ref="M9:M19">H9-E9</f>
        <v>-38700.95</v>
      </c>
    </row>
    <row r="10" spans="1:13" ht="27" customHeight="1">
      <c r="A10" s="14"/>
      <c r="B10" s="3">
        <v>70005</v>
      </c>
      <c r="C10" s="15"/>
      <c r="D10" s="16" t="s">
        <v>17</v>
      </c>
      <c r="E10" s="17">
        <f>E11+E12</f>
        <v>42300.95</v>
      </c>
      <c r="F10" s="17">
        <f>F11+F12</f>
        <v>12000</v>
      </c>
      <c r="G10" s="17">
        <f>G11+G12</f>
        <v>4000</v>
      </c>
      <c r="H10" s="17">
        <f>H11+H12</f>
        <v>3600</v>
      </c>
      <c r="I10" s="17">
        <f>H10/G10*100</f>
        <v>90</v>
      </c>
      <c r="J10" s="18">
        <f>H10/F10%</f>
        <v>30</v>
      </c>
      <c r="K10" s="18">
        <f>H10/E10%</f>
        <v>8.510447164898189</v>
      </c>
      <c r="L10" s="17">
        <f>L11+L12</f>
        <v>0.004586722513349683</v>
      </c>
      <c r="M10" s="17">
        <f t="shared" si="0"/>
        <v>-38700.95</v>
      </c>
    </row>
    <row r="11" spans="1:13" ht="57.75" customHeight="1">
      <c r="A11" s="14"/>
      <c r="B11" s="14"/>
      <c r="C11" s="19" t="s">
        <v>18</v>
      </c>
      <c r="D11" s="20" t="s">
        <v>19</v>
      </c>
      <c r="E11" s="21">
        <v>3598</v>
      </c>
      <c r="F11" s="21">
        <v>8000</v>
      </c>
      <c r="G11" s="21">
        <v>4000</v>
      </c>
      <c r="H11" s="21">
        <v>3600</v>
      </c>
      <c r="I11" s="21">
        <f>H11/G11*100</f>
        <v>90</v>
      </c>
      <c r="J11" s="22">
        <f>H11/F11%</f>
        <v>45</v>
      </c>
      <c r="K11" s="22">
        <f>H11/E11%</f>
        <v>100.05558643690941</v>
      </c>
      <c r="L11" s="21">
        <f>H11/H26%</f>
        <v>0.004586722513349683</v>
      </c>
      <c r="M11" s="21">
        <f t="shared" si="0"/>
        <v>2</v>
      </c>
    </row>
    <row r="12" spans="1:13" ht="14.25" customHeight="1">
      <c r="A12" s="14"/>
      <c r="B12" s="14"/>
      <c r="C12" s="23" t="s">
        <v>20</v>
      </c>
      <c r="D12" s="24" t="s">
        <v>21</v>
      </c>
      <c r="E12" s="21">
        <v>38702.95</v>
      </c>
      <c r="F12" s="22">
        <v>4000</v>
      </c>
      <c r="G12" s="22">
        <v>0</v>
      </c>
      <c r="H12" s="21">
        <v>0</v>
      </c>
      <c r="I12" s="25" t="s">
        <v>22</v>
      </c>
      <c r="J12" s="26" t="s">
        <v>22</v>
      </c>
      <c r="K12" s="26" t="s">
        <v>22</v>
      </c>
      <c r="L12" s="21">
        <f>H12/H26*100</f>
        <v>0</v>
      </c>
      <c r="M12" s="21">
        <f t="shared" si="0"/>
        <v>-38702.95</v>
      </c>
    </row>
    <row r="13" spans="1:13" ht="15.75" customHeight="1">
      <c r="A13" s="8">
        <v>750</v>
      </c>
      <c r="B13" s="10"/>
      <c r="C13" s="27"/>
      <c r="D13" s="28" t="s">
        <v>23</v>
      </c>
      <c r="E13" s="12">
        <f>E14</f>
        <v>13452983.31</v>
      </c>
      <c r="F13" s="12">
        <f>F14</f>
        <v>18580000</v>
      </c>
      <c r="G13" s="12">
        <f>G14</f>
        <v>19091064</v>
      </c>
      <c r="H13" s="12">
        <f>H14</f>
        <v>19105554.08</v>
      </c>
      <c r="I13" s="12">
        <f aca="true" t="shared" si="1" ref="I13:I19">H13/G13*100</f>
        <v>100.07589980317493</v>
      </c>
      <c r="J13" s="13">
        <f aca="true" t="shared" si="2" ref="J13:J19">H13/F13%</f>
        <v>102.82860107642625</v>
      </c>
      <c r="K13" s="13">
        <f aca="true" t="shared" si="3" ref="K13:K19">H13/E13%</f>
        <v>142.01722874210566</v>
      </c>
      <c r="L13" s="12">
        <f>L14</f>
        <v>24.342187507987745</v>
      </c>
      <c r="M13" s="12">
        <f t="shared" si="0"/>
        <v>5652570.769999998</v>
      </c>
    </row>
    <row r="14" spans="1:13" ht="12.75" customHeight="1">
      <c r="A14" s="14"/>
      <c r="B14" s="3">
        <v>75095</v>
      </c>
      <c r="C14" s="29"/>
      <c r="D14" s="30" t="s">
        <v>24</v>
      </c>
      <c r="E14" s="17">
        <f>E15+E16</f>
        <v>13452983.31</v>
      </c>
      <c r="F14" s="17">
        <f>F15+F16</f>
        <v>18580000</v>
      </c>
      <c r="G14" s="17">
        <f>G15+G16</f>
        <v>19091064</v>
      </c>
      <c r="H14" s="17">
        <f>H15+H16</f>
        <v>19105554.08</v>
      </c>
      <c r="I14" s="17">
        <f t="shared" si="1"/>
        <v>100.07589980317493</v>
      </c>
      <c r="J14" s="18">
        <f t="shared" si="2"/>
        <v>102.82860107642625</v>
      </c>
      <c r="K14" s="18">
        <f t="shared" si="3"/>
        <v>142.01722874210566</v>
      </c>
      <c r="L14" s="17">
        <f>L15+L16</f>
        <v>24.342187507987745</v>
      </c>
      <c r="M14" s="17">
        <f t="shared" si="0"/>
        <v>5652570.769999998</v>
      </c>
    </row>
    <row r="15" spans="1:13" ht="15.75" customHeight="1">
      <c r="A15" s="14"/>
      <c r="B15" s="14"/>
      <c r="C15" s="23" t="s">
        <v>25</v>
      </c>
      <c r="D15" s="24" t="s">
        <v>26</v>
      </c>
      <c r="E15" s="21">
        <v>372235.22</v>
      </c>
      <c r="F15" s="21">
        <v>80000</v>
      </c>
      <c r="G15" s="21">
        <v>185064</v>
      </c>
      <c r="H15" s="21">
        <v>184065.58</v>
      </c>
      <c r="I15" s="21">
        <f t="shared" si="1"/>
        <v>99.460500151299</v>
      </c>
      <c r="J15" s="22">
        <f t="shared" si="2"/>
        <v>230.08197499999997</v>
      </c>
      <c r="K15" s="22">
        <f t="shared" si="3"/>
        <v>49.448727608311756</v>
      </c>
      <c r="L15" s="21">
        <f>H15/H26*100</f>
        <v>0.23451603881076863</v>
      </c>
      <c r="M15" s="21">
        <f t="shared" si="0"/>
        <v>-188169.63999999998</v>
      </c>
    </row>
    <row r="16" spans="1:13" ht="15" customHeight="1">
      <c r="A16" s="14"/>
      <c r="B16" s="14"/>
      <c r="C16" s="23" t="s">
        <v>20</v>
      </c>
      <c r="D16" s="24" t="s">
        <v>21</v>
      </c>
      <c r="E16" s="21">
        <v>13080748.09</v>
      </c>
      <c r="F16" s="21">
        <v>18500000</v>
      </c>
      <c r="G16" s="21">
        <v>18906000</v>
      </c>
      <c r="H16" s="21">
        <v>18921488.5</v>
      </c>
      <c r="I16" s="21">
        <f t="shared" si="1"/>
        <v>100.08192372791707</v>
      </c>
      <c r="J16" s="22">
        <f t="shared" si="2"/>
        <v>102.27831621621621</v>
      </c>
      <c r="K16" s="22">
        <f t="shared" si="3"/>
        <v>144.6514249018001</v>
      </c>
      <c r="L16" s="21">
        <f>H16/H26*100</f>
        <v>24.107671469176978</v>
      </c>
      <c r="M16" s="21">
        <f t="shared" si="0"/>
        <v>5840740.41</v>
      </c>
    </row>
    <row r="17" spans="1:13" s="5" customFormat="1" ht="23.25" customHeight="1">
      <c r="A17" s="8">
        <v>900</v>
      </c>
      <c r="B17" s="31"/>
      <c r="C17" s="32"/>
      <c r="D17" s="33" t="s">
        <v>27</v>
      </c>
      <c r="E17" s="12">
        <f>E18</f>
        <v>30605635.59</v>
      </c>
      <c r="F17" s="34">
        <f>F18</f>
        <v>112926223</v>
      </c>
      <c r="G17" s="34">
        <f>G18</f>
        <v>85106991</v>
      </c>
      <c r="H17" s="12">
        <f>H18</f>
        <v>59378262.36</v>
      </c>
      <c r="I17" s="12">
        <f t="shared" si="1"/>
        <v>69.76895982610876</v>
      </c>
      <c r="J17" s="13">
        <f t="shared" si="2"/>
        <v>52.58146494459484</v>
      </c>
      <c r="K17" s="13">
        <f t="shared" si="3"/>
        <v>194.01087811226859</v>
      </c>
      <c r="L17" s="12">
        <v>75.65</v>
      </c>
      <c r="M17" s="12">
        <f t="shared" si="0"/>
        <v>28772626.77</v>
      </c>
    </row>
    <row r="18" spans="1:13" s="5" customFormat="1" ht="14.25" customHeight="1">
      <c r="A18" s="35"/>
      <c r="B18" s="3">
        <v>90001</v>
      </c>
      <c r="C18" s="29"/>
      <c r="D18" s="30" t="s">
        <v>28</v>
      </c>
      <c r="E18" s="17">
        <f>E19+E25+E23+E21+E22+E24</f>
        <v>30605635.59</v>
      </c>
      <c r="F18" s="17">
        <f>F19+F25+F23+F21+F22+F24</f>
        <v>112926223</v>
      </c>
      <c r="G18" s="17">
        <f>G19+G25+G23+G21+G22+G24</f>
        <v>85106991</v>
      </c>
      <c r="H18" s="17">
        <f>H19+H25+H23+H21+H22+H24</f>
        <v>59378262.36</v>
      </c>
      <c r="I18" s="17">
        <f t="shared" si="1"/>
        <v>69.76895982610876</v>
      </c>
      <c r="J18" s="18">
        <f t="shared" si="2"/>
        <v>52.58146494459484</v>
      </c>
      <c r="K18" s="18">
        <f t="shared" si="3"/>
        <v>194.01087811226859</v>
      </c>
      <c r="L18" s="17">
        <v>75.65</v>
      </c>
      <c r="M18" s="17">
        <f t="shared" si="0"/>
        <v>28772626.77</v>
      </c>
    </row>
    <row r="19" spans="1:13" ht="57" customHeight="1">
      <c r="A19" s="36"/>
      <c r="B19" s="36"/>
      <c r="C19" s="19" t="s">
        <v>18</v>
      </c>
      <c r="D19" s="37" t="s">
        <v>19</v>
      </c>
      <c r="E19" s="21">
        <v>8732559.92</v>
      </c>
      <c r="F19" s="21">
        <v>13200000</v>
      </c>
      <c r="G19" s="21">
        <v>15880416</v>
      </c>
      <c r="H19" s="21">
        <v>15635204.06</v>
      </c>
      <c r="I19" s="21">
        <f t="shared" si="1"/>
        <v>98.45588465692586</v>
      </c>
      <c r="J19" s="22">
        <f t="shared" si="2"/>
        <v>118.44851560606061</v>
      </c>
      <c r="K19" s="22">
        <f t="shared" si="3"/>
        <v>179.0449101206969</v>
      </c>
      <c r="L19" s="21">
        <f>H19/H26*100</f>
        <v>19.92065068411621</v>
      </c>
      <c r="M19" s="21">
        <f t="shared" si="0"/>
        <v>6902644.140000001</v>
      </c>
    </row>
    <row r="20" ht="12.75" hidden="1">
      <c r="M20" s="38"/>
    </row>
    <row r="21" spans="1:13" ht="15" customHeight="1">
      <c r="A21" s="36"/>
      <c r="B21" s="36"/>
      <c r="C21" s="23" t="s">
        <v>25</v>
      </c>
      <c r="D21" s="24" t="s">
        <v>26</v>
      </c>
      <c r="E21" s="21">
        <v>0</v>
      </c>
      <c r="F21" s="22">
        <v>0</v>
      </c>
      <c r="G21" s="22">
        <v>267</v>
      </c>
      <c r="H21" s="21">
        <v>266.81</v>
      </c>
      <c r="I21" s="21">
        <f>H21/G21*100</f>
        <v>99.92883895131087</v>
      </c>
      <c r="J21" s="26" t="s">
        <v>22</v>
      </c>
      <c r="K21" s="26" t="s">
        <v>22</v>
      </c>
      <c r="L21" s="21">
        <f>H21/H28*100</f>
        <v>0.0007186376797920957</v>
      </c>
      <c r="M21" s="21">
        <f aca="true" t="shared" si="4" ref="M21:M26">H21-E21</f>
        <v>266.81</v>
      </c>
    </row>
    <row r="22" spans="1:13" ht="13.5" customHeight="1">
      <c r="A22" s="36"/>
      <c r="B22" s="36"/>
      <c r="C22" s="23" t="s">
        <v>29</v>
      </c>
      <c r="D22" s="24" t="s">
        <v>26</v>
      </c>
      <c r="E22" s="21">
        <v>298305.22</v>
      </c>
      <c r="F22" s="22">
        <v>400000</v>
      </c>
      <c r="G22" s="22">
        <v>0</v>
      </c>
      <c r="H22" s="21">
        <v>0</v>
      </c>
      <c r="I22" s="25" t="s">
        <v>22</v>
      </c>
      <c r="J22" s="26" t="s">
        <v>22</v>
      </c>
      <c r="K22" s="26" t="s">
        <v>22</v>
      </c>
      <c r="L22" s="21">
        <v>0</v>
      </c>
      <c r="M22" s="21">
        <f t="shared" si="4"/>
        <v>-298305.22</v>
      </c>
    </row>
    <row r="23" spans="1:13" ht="15.75" customHeight="1">
      <c r="A23" s="36"/>
      <c r="B23" s="36"/>
      <c r="C23" s="23" t="s">
        <v>20</v>
      </c>
      <c r="D23" s="24" t="s">
        <v>21</v>
      </c>
      <c r="E23" s="21">
        <v>2631064.18</v>
      </c>
      <c r="F23" s="22">
        <v>8500000</v>
      </c>
      <c r="G23" s="22">
        <v>8010085</v>
      </c>
      <c r="H23" s="21">
        <v>2382568.28</v>
      </c>
      <c r="I23" s="21">
        <f>H23/G23*100</f>
        <v>29.744606705172288</v>
      </c>
      <c r="J23" s="22">
        <f>H23/F23%</f>
        <v>28.030215058823526</v>
      </c>
      <c r="K23" s="22">
        <f>H23/E23%</f>
        <v>90.55530830874676</v>
      </c>
      <c r="L23" s="21">
        <f>H23/H26*100</f>
        <v>3.035605435963564</v>
      </c>
      <c r="M23" s="21">
        <f t="shared" si="4"/>
        <v>-248495.90000000037</v>
      </c>
    </row>
    <row r="24" spans="1:13" ht="47.25" customHeight="1">
      <c r="A24" s="36"/>
      <c r="B24" s="36"/>
      <c r="C24" s="39">
        <v>6298</v>
      </c>
      <c r="D24" s="40" t="s">
        <v>30</v>
      </c>
      <c r="E24" s="21">
        <v>18943706.27</v>
      </c>
      <c r="F24" s="22">
        <v>90826223</v>
      </c>
      <c r="G24" s="22">
        <v>60826223</v>
      </c>
      <c r="H24" s="21">
        <v>41360223.21</v>
      </c>
      <c r="I24" s="21">
        <f>H24/G24*100</f>
        <v>67.99735569640745</v>
      </c>
      <c r="J24" s="22">
        <f>H24/F24*100</f>
        <v>45.537755335262595</v>
      </c>
      <c r="K24" s="22">
        <f>H24/E24*100</f>
        <v>218.3322662445399</v>
      </c>
      <c r="L24" s="21">
        <f>H24/H26*100</f>
        <v>52.69662970957641</v>
      </c>
      <c r="M24" s="21">
        <f t="shared" si="4"/>
        <v>22416516.94</v>
      </c>
    </row>
    <row r="25" spans="1:13" ht="60" customHeight="1">
      <c r="A25" s="36"/>
      <c r="B25" s="36"/>
      <c r="C25" s="39">
        <v>6650</v>
      </c>
      <c r="D25" s="40" t="s">
        <v>31</v>
      </c>
      <c r="E25" s="21">
        <v>0</v>
      </c>
      <c r="F25" s="22">
        <v>0</v>
      </c>
      <c r="G25" s="22">
        <v>390000</v>
      </c>
      <c r="H25" s="21">
        <v>0</v>
      </c>
      <c r="I25" s="25" t="s">
        <v>22</v>
      </c>
      <c r="J25" s="26" t="s">
        <v>22</v>
      </c>
      <c r="K25" s="26" t="s">
        <v>22</v>
      </c>
      <c r="L25" s="21">
        <f>H25/H26*100</f>
        <v>0</v>
      </c>
      <c r="M25" s="21">
        <f t="shared" si="4"/>
        <v>0</v>
      </c>
    </row>
    <row r="26" spans="1:13" ht="16.5" customHeight="1">
      <c r="A26" s="48" t="s">
        <v>32</v>
      </c>
      <c r="B26" s="48"/>
      <c r="C26" s="48"/>
      <c r="D26" s="48"/>
      <c r="E26" s="17">
        <f>E9+E13+E17</f>
        <v>44100919.85</v>
      </c>
      <c r="F26" s="17">
        <f>F9+F13+F17</f>
        <v>131518223</v>
      </c>
      <c r="G26" s="17">
        <f>G9+G13+G17</f>
        <v>104202055</v>
      </c>
      <c r="H26" s="17">
        <f>H9+H13+H17</f>
        <v>78487416.44</v>
      </c>
      <c r="I26" s="17">
        <f>H26/G26*100</f>
        <v>75.32233067764355</v>
      </c>
      <c r="J26" s="18">
        <f>H26/F26%</f>
        <v>59.677978191660934</v>
      </c>
      <c r="K26" s="18">
        <f>H26/E26%</f>
        <v>177.97228880249762</v>
      </c>
      <c r="L26" s="17">
        <f>L9+L13+L17</f>
        <v>99.9967742305011</v>
      </c>
      <c r="M26" s="17">
        <f t="shared" si="4"/>
        <v>34386496.589999996</v>
      </c>
    </row>
    <row r="27" spans="1:13" ht="12.75">
      <c r="A27" s="48" t="s">
        <v>33</v>
      </c>
      <c r="B27" s="48"/>
      <c r="C27" s="48"/>
      <c r="D27" s="48"/>
      <c r="E27" s="17"/>
      <c r="F27" s="17"/>
      <c r="G27" s="17"/>
      <c r="H27" s="17"/>
      <c r="I27" s="17"/>
      <c r="J27" s="18"/>
      <c r="K27" s="18"/>
      <c r="L27" s="17"/>
      <c r="M27" s="21"/>
    </row>
    <row r="28" spans="1:13" ht="12.75">
      <c r="A28" s="48" t="s">
        <v>34</v>
      </c>
      <c r="B28" s="48"/>
      <c r="C28" s="48"/>
      <c r="D28" s="48"/>
      <c r="E28" s="17">
        <f>E9+E13+E19+E22+E23</f>
        <v>25157213.58</v>
      </c>
      <c r="F28" s="17">
        <v>40692000</v>
      </c>
      <c r="G28" s="17">
        <f>G23+G22+G21+G19+G16+G15+G12+G11</f>
        <v>42985832</v>
      </c>
      <c r="H28" s="17">
        <v>37127193.23</v>
      </c>
      <c r="I28" s="17">
        <f>H28/G28*100</f>
        <v>86.37076800095436</v>
      </c>
      <c r="J28" s="18">
        <f>H28/F28%</f>
        <v>91.2395390494446</v>
      </c>
      <c r="K28" s="18">
        <f>H28/E28%</f>
        <v>147.58070527936425</v>
      </c>
      <c r="L28" s="17">
        <f>H28/H26%</f>
        <v>47.30337029042359</v>
      </c>
      <c r="M28" s="17">
        <f>H28-E28</f>
        <v>11969979.649999999</v>
      </c>
    </row>
    <row r="29" spans="1:13" ht="12.75">
      <c r="A29" s="48" t="s">
        <v>35</v>
      </c>
      <c r="B29" s="48"/>
      <c r="C29" s="48"/>
      <c r="D29" s="48"/>
      <c r="E29" s="17">
        <f>E24</f>
        <v>18943706.27</v>
      </c>
      <c r="F29" s="17">
        <f>F24</f>
        <v>90826223</v>
      </c>
      <c r="G29" s="17">
        <f>G25+G24</f>
        <v>61216223</v>
      </c>
      <c r="H29" s="17">
        <v>41360223.21</v>
      </c>
      <c r="I29" s="17">
        <f>H29/G29*100</f>
        <v>67.56415404785754</v>
      </c>
      <c r="J29" s="18">
        <f>H29/F29%</f>
        <v>45.537755335262595</v>
      </c>
      <c r="K29" s="18">
        <f>H29/E29%</f>
        <v>218.3322662445399</v>
      </c>
      <c r="L29" s="17">
        <f>H29/H26%</f>
        <v>52.69662970957641</v>
      </c>
      <c r="M29" s="17">
        <f>H29-E29</f>
        <v>22416516.94</v>
      </c>
    </row>
  </sheetData>
  <sheetProtection/>
  <mergeCells count="15">
    <mergeCell ref="M6:M7"/>
    <mergeCell ref="A26:D26"/>
    <mergeCell ref="A27:D27"/>
    <mergeCell ref="A28:D28"/>
    <mergeCell ref="A29:D29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L6:L7"/>
  </mergeCells>
  <printOptions/>
  <pageMargins left="0.6298611111111111" right="0.6298611111111111" top="1.1416666666666666" bottom="0.9840277777777777" header="0.5118055555555555" footer="0.5118055555555555"/>
  <pageSetup horizontalDpi="300" verticalDpi="300" orientation="landscape" paperSize="9" r:id="rId1"/>
  <headerFooter alignWithMargins="0">
    <oddHeader>&amp;R&amp;"Times New Roman,kursywa"&amp;7Załącznik Nr 1
do Uchwały Nr 
Zarządu WZWiK z dnia 
w sprawie przedstawienia sprawozdania rocznego z wykonania budżetu WZWiK za 2009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2010-03-18T08:47:08Z</cp:lastPrinted>
  <dcterms:created xsi:type="dcterms:W3CDTF">2010-03-18T08:47:56Z</dcterms:created>
  <dcterms:modified xsi:type="dcterms:W3CDTF">2010-03-18T08:47:56Z</dcterms:modified>
  <cp:category/>
  <cp:version/>
  <cp:contentType/>
  <cp:contentStatus/>
</cp:coreProperties>
</file>