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1" sheetId="1" r:id="rId1"/>
  </sheets>
  <definedNames>
    <definedName name="_xlnm.Print_Titles" localSheetId="0">'zał1'!$7:$9</definedName>
  </definedNames>
  <calcPr fullCalcOnLoad="1"/>
</workbook>
</file>

<file path=xl/sharedStrings.xml><?xml version="1.0" encoding="utf-8"?>
<sst xmlns="http://schemas.openxmlformats.org/spreadsheetml/2006/main" count="133" uniqueCount="71">
  <si>
    <t>INFORMACJA O WYKONANIU WYDATKÓW BUDŻETU WZWiK ZA 2009 ROK</t>
  </si>
  <si>
    <t>/ w zł/</t>
  </si>
  <si>
    <t>DZ.</t>
  </si>
  <si>
    <t>ROZ.</t>
  </si>
  <si>
    <t>§</t>
  </si>
  <si>
    <t>WYSZCZEGÓLNIENIE</t>
  </si>
  <si>
    <t>Wykonanie za 2008 r.</t>
  </si>
  <si>
    <t>Plan wg uchwały budżetowej na  2009 r.</t>
  </si>
  <si>
    <t>Plan po zmianach na 31.12.2009 r.</t>
  </si>
  <si>
    <t>Wykonanie za 2009 r.</t>
  </si>
  <si>
    <r>
      <t xml:space="preserve">    % </t>
    </r>
    <r>
      <rPr>
        <b/>
        <sz val="10"/>
        <rFont val="Arial"/>
        <family val="2"/>
      </rPr>
      <t xml:space="preserve">               </t>
    </r>
  </si>
  <si>
    <r>
      <t xml:space="preserve">   % </t>
    </r>
    <r>
      <rPr>
        <b/>
        <sz val="10"/>
        <rFont val="Arial"/>
        <family val="2"/>
      </rPr>
      <t xml:space="preserve">               </t>
    </r>
  </si>
  <si>
    <t>% udziału w wydatkach ogółem</t>
  </si>
  <si>
    <t xml:space="preserve">Odchylenia            (8-5 )        </t>
  </si>
  <si>
    <t>8:5</t>
  </si>
  <si>
    <t>8:6</t>
  </si>
  <si>
    <t>8:7</t>
  </si>
  <si>
    <t>TRANSPORT I  ŁĄCZNOŚĆ</t>
  </si>
  <si>
    <t>x</t>
  </si>
  <si>
    <t>Drogi publiczne krajowe</t>
  </si>
  <si>
    <t>Różne opłaty i składki</t>
  </si>
  <si>
    <t>Drogi publiczne wojewódzki</t>
  </si>
  <si>
    <t>Drogi publiczne powiatowe</t>
  </si>
  <si>
    <t>Drogi publiczne gminne</t>
  </si>
  <si>
    <t xml:space="preserve">   GOSPODARKA MIESZKANIOWA</t>
  </si>
  <si>
    <t>Gospodarka gruntami i nieruchomościami</t>
  </si>
  <si>
    <t>Zakup usług pozostałych</t>
  </si>
  <si>
    <t>Podatek od nieruchomości</t>
  </si>
  <si>
    <t>Opłaty na rzecz budżetów jednostek samorządu terytorialnego</t>
  </si>
  <si>
    <t>Odsetki od nieterminowych wpłat z tytułu pozostałych podatków i opłat</t>
  </si>
  <si>
    <t>ADMINISTRACJA PUBLICZNA</t>
  </si>
  <si>
    <t>POZOSTAŁA DZIAŁALNOŚĆ</t>
  </si>
  <si>
    <t>Wydatki osobowe niezaliczone do wynagrodzeń</t>
  </si>
  <si>
    <t>Różne wydatki na rzecz osób fizycznych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</si>
  <si>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</si>
  <si>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</si>
  <si>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</si>
  <si>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</si>
  <si>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</si>
  <si>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</si>
  <si>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</si>
  <si>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 xml:space="preserve">Zakup usług remontowych </t>
  </si>
  <si>
    <t>Zakup usług zdrowotnych</t>
  </si>
  <si>
    <t>Zakup usług dostępu do sieci internet</t>
  </si>
  <si>
    <t>Opłaty z tytułu zakupu usług telekomunikacyjnych telefonii komórkowej</t>
  </si>
  <si>
    <t>Opłaty z tytułu zakupu  usług telekomunikacyjnych telefonii stacjonarnej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</si>
  <si>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</si>
  <si>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</si>
  <si>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</si>
  <si>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Opłaty na rzecz budżetu państwa</t>
  </si>
  <si>
    <t>Pozostałe odsetki</t>
  </si>
  <si>
    <t>Kary i odszkodowania wpłacane na rzecz osób prawnych i innych jednostek organizacyjnych</t>
  </si>
  <si>
    <t>Koszty postępowania sądowego i prokuratorskiego</t>
  </si>
  <si>
    <t>Szkolenia pracowników nie 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</si>
  <si>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</si>
  <si>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</si>
  <si>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</si>
  <si>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OBSŁUGA DŁUGU PUBLICZNEGO</t>
  </si>
  <si>
    <t>Obsługa papierów wartościowych, kredytów i pożyczek jednostek samorządu terytorialnego</t>
  </si>
  <si>
    <t>ROŻNE ROZLICZENIA</t>
  </si>
  <si>
    <t>Rezerwy ogólne i celowe</t>
  </si>
  <si>
    <t>Rezerwy</t>
  </si>
  <si>
    <t>GOSPODARKA KOMUNALNA I OCHRONA ŚRODOWISKA</t>
  </si>
  <si>
    <t>Gospodarka ściekowa i ochrona wód</t>
  </si>
  <si>
    <t>Wydatki inwestycyjne jednostek budżetowych</t>
  </si>
  <si>
    <t>OGÓŁEM WYDATKI WZWiK</t>
  </si>
  <si>
    <t>z tego:</t>
  </si>
  <si>
    <t>a) wydatki bieżące</t>
  </si>
  <si>
    <t>b) wydatki majątkowe</t>
  </si>
  <si>
    <t xml:space="preserve">     '- w tym inwestycyjne</t>
  </si>
  <si>
    <t xml:space="preserve">Odsetki i dyskonto od skarbowych papierów wartościowych, kredytów i pożyczek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</si>
</sst>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20" borderId="1" applyNumberFormat="0" applyProtection="0">
      <alignment vertical="top"/>
    </xf>
    <xf numFmtId="9" fontId="0" fillId="0" borderId="0" applyFill="0" applyBorder="0" applyAlignment="0" applyProtection="0"/>
    <xf numFmtId="0" fontId="13" fillId="0" borderId="8" applyNumberFormat="0" applyFill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0" fillId="23" borderId="9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Protection="0">
      <alignment vertical="top"/>
    </xf>
  </cellStyleXfs>
  <cellXfs count="54">
    <xf numFmtId="0" fontId="0" fillId="0" borderId="0" xfId="0" applyFont="1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6" borderId="10" xfId="0" applyNumberFormat="1" applyFont="1" applyFill="1" applyBorder="1" applyAlignment="1" applyProtection="1">
      <alignment vertical="top"/>
      <protection/>
    </xf>
    <xf numFmtId="4" fontId="24" fillId="6" borderId="10" xfId="0" applyNumberFormat="1" applyFont="1" applyFill="1" applyBorder="1" applyAlignment="1" applyProtection="1">
      <alignment vertical="top"/>
      <protection/>
    </xf>
    <xf numFmtId="4" fontId="24" fillId="6" borderId="10" xfId="0" applyNumberFormat="1" applyFont="1" applyFill="1" applyBorder="1" applyAlignment="1" applyProtection="1">
      <alignment horizontal="center" vertical="top"/>
      <protection/>
    </xf>
    <xf numFmtId="4" fontId="24" fillId="6" borderId="10" xfId="0" applyNumberFormat="1" applyFont="1" applyFill="1" applyBorder="1" applyAlignment="1" applyProtection="1">
      <alignment horizontal="right" vertical="top"/>
      <protection/>
    </xf>
    <xf numFmtId="0" fontId="25" fillId="0" borderId="0" xfId="0" applyFont="1" applyAlignment="1">
      <alignment vertical="top"/>
    </xf>
    <xf numFmtId="0" fontId="24" fillId="0" borderId="10" xfId="0" applyNumberFormat="1" applyFont="1" applyFill="1" applyBorder="1" applyAlignment="1" applyProtection="1">
      <alignment vertical="top"/>
      <protection/>
    </xf>
    <xf numFmtId="4" fontId="24" fillId="0" borderId="10" xfId="0" applyNumberFormat="1" applyFont="1" applyFill="1" applyBorder="1" applyAlignment="1" applyProtection="1">
      <alignment vertical="top"/>
      <protection/>
    </xf>
    <xf numFmtId="4" fontId="24" fillId="24" borderId="10" xfId="0" applyNumberFormat="1" applyFont="1" applyFill="1" applyBorder="1" applyAlignment="1" applyProtection="1">
      <alignment horizontal="center" vertical="top"/>
      <protection/>
    </xf>
    <xf numFmtId="4" fontId="24" fillId="24" borderId="10" xfId="0" applyNumberFormat="1" applyFont="1" applyFill="1" applyBorder="1" applyAlignment="1" applyProtection="1">
      <alignment horizontal="right" vertical="top"/>
      <protection/>
    </xf>
    <xf numFmtId="0" fontId="26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justify" vertical="top"/>
      <protection/>
    </xf>
    <xf numFmtId="4" fontId="26" fillId="0" borderId="10" xfId="0" applyNumberFormat="1" applyFont="1" applyFill="1" applyBorder="1" applyAlignment="1" applyProtection="1">
      <alignment horizontal="right" vertical="top" wrapText="1"/>
      <protection/>
    </xf>
    <xf numFmtId="4" fontId="26" fillId="24" borderId="10" xfId="0" applyNumberFormat="1" applyFont="1" applyFill="1" applyBorder="1" applyAlignment="1" applyProtection="1">
      <alignment horizontal="center" vertical="top"/>
      <protection/>
    </xf>
    <xf numFmtId="4" fontId="26" fillId="24" borderId="10" xfId="0" applyNumberFormat="1" applyFont="1" applyFill="1" applyBorder="1" applyAlignment="1" applyProtection="1">
      <alignment horizontal="right" vertical="top"/>
      <protection/>
    </xf>
    <xf numFmtId="2" fontId="26" fillId="0" borderId="10" xfId="0" applyNumberFormat="1" applyFont="1" applyFill="1" applyBorder="1" applyAlignment="1" applyProtection="1">
      <alignment horizontal="right" vertical="top" wrapText="1"/>
      <protection/>
    </xf>
    <xf numFmtId="4" fontId="24" fillId="0" borderId="10" xfId="0" applyNumberFormat="1" applyFont="1" applyFill="1" applyBorder="1" applyAlignment="1" applyProtection="1">
      <alignment horizontal="right" vertical="top"/>
      <protection/>
    </xf>
    <xf numFmtId="0" fontId="26" fillId="0" borderId="1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vertical="top"/>
      <protection/>
    </xf>
    <xf numFmtId="4" fontId="26" fillId="0" borderId="10" xfId="0" applyNumberFormat="1" applyFont="1" applyFill="1" applyBorder="1" applyAlignment="1" applyProtection="1">
      <alignment horizontal="right" vertical="top"/>
      <protection/>
    </xf>
    <xf numFmtId="0" fontId="26" fillId="0" borderId="10" xfId="0" applyNumberFormat="1" applyFont="1" applyFill="1" applyBorder="1" applyAlignment="1" applyProtection="1">
      <alignment vertical="top" wrapText="1"/>
      <protection/>
    </xf>
    <xf numFmtId="0" fontId="26" fillId="24" borderId="10" xfId="0" applyNumberFormat="1" applyFont="1" applyFill="1" applyBorder="1" applyAlignment="1" applyProtection="1">
      <alignment vertical="top"/>
      <protection/>
    </xf>
    <xf numFmtId="0" fontId="26" fillId="24" borderId="10" xfId="0" applyNumberFormat="1" applyFont="1" applyFill="1" applyBorder="1" applyAlignment="1" applyProtection="1">
      <alignment horizontal="center" vertical="top"/>
      <protection/>
    </xf>
    <xf numFmtId="0" fontId="26" fillId="24" borderId="10" xfId="0" applyNumberFormat="1" applyFont="1" applyFill="1" applyBorder="1" applyAlignment="1" applyProtection="1">
      <alignment vertical="top" wrapText="1"/>
      <protection/>
    </xf>
    <xf numFmtId="4" fontId="26" fillId="24" borderId="10" xfId="0" applyNumberFormat="1" applyFont="1" applyFill="1" applyBorder="1" applyAlignment="1" applyProtection="1">
      <alignment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26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justify" vertical="top" wrapText="1"/>
      <protection/>
    </xf>
    <xf numFmtId="0" fontId="24" fillId="6" borderId="10" xfId="0" applyNumberFormat="1" applyFont="1" applyFill="1" applyBorder="1" applyAlignment="1" applyProtection="1">
      <alignment vertical="center"/>
      <protection/>
    </xf>
    <xf numFmtId="4" fontId="24" fillId="6" borderId="10" xfId="0" applyNumberFormat="1" applyFont="1" applyFill="1" applyBorder="1" applyAlignment="1" applyProtection="1">
      <alignment vertical="center"/>
      <protection/>
    </xf>
    <xf numFmtId="4" fontId="24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vertical="center"/>
    </xf>
    <xf numFmtId="4" fontId="24" fillId="0" borderId="10" xfId="0" applyNumberFormat="1" applyFont="1" applyFill="1" applyBorder="1" applyAlignment="1" applyProtection="1">
      <alignment horizontal="center" vertical="top"/>
      <protection/>
    </xf>
    <xf numFmtId="0" fontId="26" fillId="0" borderId="10" xfId="0" applyNumberFormat="1" applyFont="1" applyFill="1" applyBorder="1" applyAlignment="1" applyProtection="1">
      <alignment horizontal="left" vertical="top"/>
      <protection/>
    </xf>
    <xf numFmtId="4" fontId="27" fillId="0" borderId="10" xfId="0" applyNumberFormat="1" applyFont="1" applyFill="1" applyBorder="1" applyAlignment="1" applyProtection="1">
      <alignment horizontal="righ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6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4" fillId="6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6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85725</xdr:rowOff>
    </xdr:from>
    <xdr:to>
      <xdr:col>7</xdr:col>
      <xdr:colOff>257175</xdr:colOff>
      <xdr:row>6</xdr:row>
      <xdr:rowOff>161925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524500" y="933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74"/>
  <sheetViews>
    <sheetView tabSelected="1" zoomScaleSheetLayoutView="100" zoomScalePageLayoutView="0" workbookViewId="0" topLeftCell="A55">
      <selection activeCell="E67" sqref="E67"/>
    </sheetView>
  </sheetViews>
  <sheetFormatPr defaultColWidth="9.140625" defaultRowHeight="12.75"/>
  <cols>
    <col min="1" max="1" width="4.28125" style="1" customWidth="1"/>
    <col min="2" max="2" width="6.140625" style="1" customWidth="1"/>
    <col min="3" max="3" width="5.00390625" style="1" customWidth="1"/>
    <col min="4" max="4" width="28.7109375" style="1" customWidth="1"/>
    <col min="5" max="5" width="11.8515625" style="1" customWidth="1"/>
    <col min="6" max="6" width="13.140625" style="1" customWidth="1"/>
    <col min="7" max="7" width="12.7109375" style="1" customWidth="1"/>
    <col min="8" max="8" width="13.57421875" style="1" customWidth="1"/>
    <col min="9" max="9" width="7.8515625" style="1" customWidth="1"/>
    <col min="10" max="10" width="7.00390625" style="1" customWidth="1"/>
    <col min="11" max="11" width="6.28125" style="1" customWidth="1"/>
    <col min="12" max="12" width="8.7109375" style="1" customWidth="1"/>
    <col min="13" max="13" width="11.7109375" style="1" customWidth="1"/>
  </cols>
  <sheetData>
    <row r="1" ht="12.75" customHeight="1" hidden="1"/>
    <row r="2" ht="9" customHeight="1"/>
    <row r="3" ht="9.75" customHeight="1"/>
    <row r="4" ht="33.75" customHeight="1"/>
    <row r="5" spans="1:13" ht="14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4.25">
      <c r="A6" s="2"/>
      <c r="M6" s="3" t="s">
        <v>1</v>
      </c>
    </row>
    <row r="7" spans="1:13" ht="39" customHeight="1">
      <c r="A7" s="44" t="s">
        <v>2</v>
      </c>
      <c r="B7" s="45" t="s">
        <v>3</v>
      </c>
      <c r="C7" s="45" t="s">
        <v>4</v>
      </c>
      <c r="D7" s="46" t="s">
        <v>5</v>
      </c>
      <c r="E7" s="45" t="s">
        <v>6</v>
      </c>
      <c r="F7" s="45" t="s">
        <v>7</v>
      </c>
      <c r="G7" s="45" t="s">
        <v>8</v>
      </c>
      <c r="H7" s="45" t="s">
        <v>9</v>
      </c>
      <c r="I7" s="4" t="s">
        <v>10</v>
      </c>
      <c r="J7" s="4" t="s">
        <v>10</v>
      </c>
      <c r="K7" s="4" t="s">
        <v>11</v>
      </c>
      <c r="L7" s="47" t="s">
        <v>12</v>
      </c>
      <c r="M7" s="45" t="s">
        <v>13</v>
      </c>
    </row>
    <row r="8" spans="1:13" ht="24.75" customHeight="1">
      <c r="A8" s="44"/>
      <c r="B8" s="45"/>
      <c r="C8" s="45"/>
      <c r="D8" s="46"/>
      <c r="E8" s="45"/>
      <c r="F8" s="45"/>
      <c r="G8" s="45"/>
      <c r="H8" s="45"/>
      <c r="I8" s="5" t="s">
        <v>14</v>
      </c>
      <c r="J8" s="5" t="s">
        <v>15</v>
      </c>
      <c r="K8" s="5" t="s">
        <v>16</v>
      </c>
      <c r="L8" s="47"/>
      <c r="M8" s="47"/>
    </row>
    <row r="9" spans="1:13" ht="12" customHeight="1">
      <c r="A9" s="6">
        <v>1</v>
      </c>
      <c r="B9" s="7">
        <v>2</v>
      </c>
      <c r="C9" s="7">
        <v>3</v>
      </c>
      <c r="D9" s="6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3" s="12" customFormat="1" ht="12">
      <c r="A10" s="8">
        <v>600</v>
      </c>
      <c r="B10" s="48" t="s">
        <v>17</v>
      </c>
      <c r="C10" s="48"/>
      <c r="D10" s="48"/>
      <c r="E10" s="9">
        <f>E11+E13+E15+E17</f>
        <v>0</v>
      </c>
      <c r="F10" s="9">
        <f>F11+F13+F15+F17</f>
        <v>0</v>
      </c>
      <c r="G10" s="9">
        <f>G11+G13+G15+G17</f>
        <v>1840000</v>
      </c>
      <c r="H10" s="9">
        <f>H11+H13+H15+H17</f>
        <v>1731443.5699999998</v>
      </c>
      <c r="I10" s="10" t="s">
        <v>18</v>
      </c>
      <c r="J10" s="10" t="s">
        <v>18</v>
      </c>
      <c r="K10" s="11">
        <f aca="true" t="shared" si="0" ref="K10:K35">H10/G10*100</f>
        <v>94.10019402173913</v>
      </c>
      <c r="L10" s="11">
        <v>1.51</v>
      </c>
      <c r="M10" s="11">
        <f aca="true" t="shared" si="1" ref="M10:M41">H10-E10</f>
        <v>1731443.5699999998</v>
      </c>
    </row>
    <row r="11" spans="1:13" s="12" customFormat="1" ht="12">
      <c r="A11" s="13"/>
      <c r="B11" s="13">
        <v>60011</v>
      </c>
      <c r="C11" s="49" t="s">
        <v>19</v>
      </c>
      <c r="D11" s="49"/>
      <c r="E11" s="14">
        <f>E12</f>
        <v>0</v>
      </c>
      <c r="F11" s="14">
        <f>F12</f>
        <v>0</v>
      </c>
      <c r="G11" s="14">
        <f>G12</f>
        <v>58866</v>
      </c>
      <c r="H11" s="14">
        <f>H12</f>
        <v>58831.92</v>
      </c>
      <c r="I11" s="15" t="s">
        <v>18</v>
      </c>
      <c r="J11" s="15" t="s">
        <v>18</v>
      </c>
      <c r="K11" s="16">
        <f t="shared" si="0"/>
        <v>99.94210579961268</v>
      </c>
      <c r="L11" s="16">
        <f>H11/H70%</f>
        <v>0.05149807108614465</v>
      </c>
      <c r="M11" s="16">
        <f t="shared" si="1"/>
        <v>58831.92</v>
      </c>
    </row>
    <row r="12" spans="1:13" s="12" customFormat="1" ht="12" customHeight="1">
      <c r="A12" s="17"/>
      <c r="B12" s="18"/>
      <c r="C12" s="17">
        <v>4430</v>
      </c>
      <c r="D12" s="19" t="s">
        <v>20</v>
      </c>
      <c r="E12" s="20">
        <v>0</v>
      </c>
      <c r="F12" s="20">
        <v>0</v>
      </c>
      <c r="G12" s="20">
        <v>58866</v>
      </c>
      <c r="H12" s="20">
        <v>58831.92</v>
      </c>
      <c r="I12" s="21" t="s">
        <v>18</v>
      </c>
      <c r="J12" s="21" t="s">
        <v>18</v>
      </c>
      <c r="K12" s="22">
        <f t="shared" si="0"/>
        <v>99.94210579961268</v>
      </c>
      <c r="L12" s="22">
        <f>H12/H70%</f>
        <v>0.05149807108614465</v>
      </c>
      <c r="M12" s="22">
        <f t="shared" si="1"/>
        <v>58831.92</v>
      </c>
    </row>
    <row r="13" spans="1:13" s="12" customFormat="1" ht="12" customHeight="1">
      <c r="A13" s="17"/>
      <c r="B13" s="13">
        <v>60013</v>
      </c>
      <c r="C13" s="49" t="s">
        <v>21</v>
      </c>
      <c r="D13" s="49"/>
      <c r="E13" s="14">
        <f>E14</f>
        <v>0</v>
      </c>
      <c r="F13" s="14">
        <f>F14</f>
        <v>0</v>
      </c>
      <c r="G13" s="14">
        <f>G14</f>
        <v>127743</v>
      </c>
      <c r="H13" s="14">
        <f>H14</f>
        <v>127742.76</v>
      </c>
      <c r="I13" s="15" t="s">
        <v>18</v>
      </c>
      <c r="J13" s="15" t="s">
        <v>18</v>
      </c>
      <c r="K13" s="16">
        <f t="shared" si="0"/>
        <v>99.99981212277777</v>
      </c>
      <c r="L13" s="16">
        <f>H13/H70%</f>
        <v>0.11181864768683931</v>
      </c>
      <c r="M13" s="16">
        <f t="shared" si="1"/>
        <v>127742.76</v>
      </c>
    </row>
    <row r="14" spans="1:13" s="12" customFormat="1" ht="12" customHeight="1">
      <c r="A14" s="17"/>
      <c r="B14" s="18"/>
      <c r="C14" s="17">
        <v>4430</v>
      </c>
      <c r="D14" s="19" t="s">
        <v>20</v>
      </c>
      <c r="E14" s="20">
        <v>0</v>
      </c>
      <c r="F14" s="20">
        <v>0</v>
      </c>
      <c r="G14" s="20">
        <v>127743</v>
      </c>
      <c r="H14" s="20">
        <v>127742.76</v>
      </c>
      <c r="I14" s="21" t="s">
        <v>18</v>
      </c>
      <c r="J14" s="21" t="s">
        <v>18</v>
      </c>
      <c r="K14" s="22">
        <f t="shared" si="0"/>
        <v>99.99981212277777</v>
      </c>
      <c r="L14" s="22">
        <f>H14/H70%</f>
        <v>0.11181864768683931</v>
      </c>
      <c r="M14" s="22">
        <f t="shared" si="1"/>
        <v>127742.76</v>
      </c>
    </row>
    <row r="15" spans="1:13" s="12" customFormat="1" ht="12" customHeight="1">
      <c r="A15" s="17"/>
      <c r="B15" s="13">
        <v>60014</v>
      </c>
      <c r="C15" s="49" t="s">
        <v>22</v>
      </c>
      <c r="D15" s="49"/>
      <c r="E15" s="14">
        <f>E16</f>
        <v>0</v>
      </c>
      <c r="F15" s="14">
        <f>F16</f>
        <v>0</v>
      </c>
      <c r="G15" s="14">
        <f>G16</f>
        <v>585846</v>
      </c>
      <c r="H15" s="14">
        <f>H16</f>
        <v>551072.53</v>
      </c>
      <c r="I15" s="15" t="s">
        <v>18</v>
      </c>
      <c r="J15" s="15" t="s">
        <v>18</v>
      </c>
      <c r="K15" s="16">
        <f t="shared" si="0"/>
        <v>94.06440088350864</v>
      </c>
      <c r="L15" s="16">
        <f>H15/H70%</f>
        <v>0.4823771232276897</v>
      </c>
      <c r="M15" s="16">
        <f t="shared" si="1"/>
        <v>551072.53</v>
      </c>
    </row>
    <row r="16" spans="1:13" s="12" customFormat="1" ht="12" customHeight="1">
      <c r="A16" s="17"/>
      <c r="B16" s="18"/>
      <c r="C16" s="17">
        <v>4430</v>
      </c>
      <c r="D16" s="19" t="s">
        <v>20</v>
      </c>
      <c r="E16" s="20">
        <v>0</v>
      </c>
      <c r="F16" s="20">
        <v>0</v>
      </c>
      <c r="G16" s="20">
        <v>585846</v>
      </c>
      <c r="H16" s="20">
        <v>551072.53</v>
      </c>
      <c r="I16" s="21" t="s">
        <v>18</v>
      </c>
      <c r="J16" s="21" t="s">
        <v>18</v>
      </c>
      <c r="K16" s="22">
        <f t="shared" si="0"/>
        <v>94.06440088350864</v>
      </c>
      <c r="L16" s="22">
        <f>H16/H70%</f>
        <v>0.4823771232276897</v>
      </c>
      <c r="M16" s="22">
        <f t="shared" si="1"/>
        <v>551072.53</v>
      </c>
    </row>
    <row r="17" spans="1:13" s="12" customFormat="1" ht="12" customHeight="1">
      <c r="A17" s="17"/>
      <c r="B17" s="13">
        <v>60016</v>
      </c>
      <c r="C17" s="49" t="s">
        <v>23</v>
      </c>
      <c r="D17" s="49"/>
      <c r="E17" s="14">
        <f>E18</f>
        <v>0</v>
      </c>
      <c r="F17" s="14">
        <f>F18</f>
        <v>0</v>
      </c>
      <c r="G17" s="14">
        <f>G18</f>
        <v>1067545</v>
      </c>
      <c r="H17" s="14">
        <f>H18</f>
        <v>993796.36</v>
      </c>
      <c r="I17" s="15" t="s">
        <v>18</v>
      </c>
      <c r="J17" s="15" t="s">
        <v>18</v>
      </c>
      <c r="K17" s="16">
        <f t="shared" si="0"/>
        <v>93.09175350921976</v>
      </c>
      <c r="L17" s="16">
        <v>0.87</v>
      </c>
      <c r="M17" s="16">
        <f t="shared" si="1"/>
        <v>993796.36</v>
      </c>
    </row>
    <row r="18" spans="1:13" s="12" customFormat="1" ht="12" customHeight="1">
      <c r="A18" s="17"/>
      <c r="B18" s="18"/>
      <c r="C18" s="17">
        <v>4430</v>
      </c>
      <c r="D18" s="19" t="s">
        <v>20</v>
      </c>
      <c r="E18" s="23">
        <v>0</v>
      </c>
      <c r="F18" s="20">
        <v>0</v>
      </c>
      <c r="G18" s="20">
        <v>1067545</v>
      </c>
      <c r="H18" s="20">
        <v>993796.36</v>
      </c>
      <c r="I18" s="21" t="s">
        <v>18</v>
      </c>
      <c r="J18" s="21" t="s">
        <v>18</v>
      </c>
      <c r="K18" s="22">
        <f t="shared" si="0"/>
        <v>93.09175350921976</v>
      </c>
      <c r="L18" s="22">
        <v>0.87</v>
      </c>
      <c r="M18" s="22">
        <f t="shared" si="1"/>
        <v>993796.36</v>
      </c>
    </row>
    <row r="19" spans="1:13" s="12" customFormat="1" ht="12">
      <c r="A19" s="8">
        <v>700</v>
      </c>
      <c r="B19" s="48" t="s">
        <v>24</v>
      </c>
      <c r="C19" s="48"/>
      <c r="D19" s="48"/>
      <c r="E19" s="9">
        <f>E20</f>
        <v>35735.72</v>
      </c>
      <c r="F19" s="9">
        <f>F20</f>
        <v>41400</v>
      </c>
      <c r="G19" s="9">
        <f>G20</f>
        <v>44492</v>
      </c>
      <c r="H19" s="9">
        <f>H20</f>
        <v>43495.58</v>
      </c>
      <c r="I19" s="11">
        <f>H19/E19*100</f>
        <v>121.71457578019975</v>
      </c>
      <c r="J19" s="11">
        <f>H19/F19*100</f>
        <v>105.06178743961354</v>
      </c>
      <c r="K19" s="11">
        <f t="shared" si="0"/>
        <v>97.76045131709071</v>
      </c>
      <c r="L19" s="11">
        <f>H19/H70%</f>
        <v>0.038073523195793914</v>
      </c>
      <c r="M19" s="11">
        <f t="shared" si="1"/>
        <v>7759.860000000001</v>
      </c>
    </row>
    <row r="20" spans="1:13" s="12" customFormat="1" ht="12">
      <c r="A20" s="13"/>
      <c r="B20" s="13">
        <v>70005</v>
      </c>
      <c r="C20" s="49" t="s">
        <v>25</v>
      </c>
      <c r="D20" s="49"/>
      <c r="E20" s="14">
        <f>SUM(E21:E24)</f>
        <v>35735.72</v>
      </c>
      <c r="F20" s="14">
        <f>SUM(F21:F24)</f>
        <v>41400</v>
      </c>
      <c r="G20" s="14">
        <f>SUM(G21:G24)</f>
        <v>44492</v>
      </c>
      <c r="H20" s="14">
        <f>SUM(H21:H24)</f>
        <v>43495.58</v>
      </c>
      <c r="I20" s="24">
        <f>H20/E20*100</f>
        <v>121.71457578019975</v>
      </c>
      <c r="J20" s="24">
        <f>H20/F20*100</f>
        <v>105.06178743961354</v>
      </c>
      <c r="K20" s="24">
        <f t="shared" si="0"/>
        <v>97.76045131709071</v>
      </c>
      <c r="L20" s="16">
        <f>H20/H70%</f>
        <v>0.038073523195793914</v>
      </c>
      <c r="M20" s="24">
        <f t="shared" si="1"/>
        <v>7759.860000000001</v>
      </c>
    </row>
    <row r="21" spans="1:13" s="12" customFormat="1" ht="12">
      <c r="A21" s="25"/>
      <c r="B21" s="25"/>
      <c r="C21" s="17">
        <v>4300</v>
      </c>
      <c r="D21" s="25" t="s">
        <v>26</v>
      </c>
      <c r="E21" s="26">
        <v>7008.71</v>
      </c>
      <c r="F21" s="26">
        <v>12000</v>
      </c>
      <c r="G21" s="26">
        <v>7100</v>
      </c>
      <c r="H21" s="26">
        <v>6188.29</v>
      </c>
      <c r="I21" s="27">
        <f>H21/E21*100</f>
        <v>88.29427954645006</v>
      </c>
      <c r="J21" s="27">
        <f>H21/F21*100</f>
        <v>51.56908333333333</v>
      </c>
      <c r="K21" s="27">
        <f t="shared" si="0"/>
        <v>87.15901408450705</v>
      </c>
      <c r="L21" s="22">
        <f>H21/H70%</f>
        <v>0.0054168723088024</v>
      </c>
      <c r="M21" s="27">
        <f t="shared" si="1"/>
        <v>-820.4200000000001</v>
      </c>
    </row>
    <row r="22" spans="1:13" s="12" customFormat="1" ht="12">
      <c r="A22" s="25"/>
      <c r="B22" s="25"/>
      <c r="C22" s="17">
        <v>4480</v>
      </c>
      <c r="D22" s="25" t="s">
        <v>27</v>
      </c>
      <c r="E22" s="26">
        <v>27441</v>
      </c>
      <c r="F22" s="26">
        <v>28000</v>
      </c>
      <c r="G22" s="26">
        <v>17150</v>
      </c>
      <c r="H22" s="26">
        <v>17067</v>
      </c>
      <c r="I22" s="22">
        <f>H22/E22*100</f>
        <v>62.19525527495353</v>
      </c>
      <c r="J22" s="27">
        <f>H22/F22*100</f>
        <v>60.95357142857143</v>
      </c>
      <c r="K22" s="27">
        <f t="shared" si="0"/>
        <v>99.51603498542273</v>
      </c>
      <c r="L22" s="22">
        <f>H22/H70%</f>
        <v>0.014939467881164355</v>
      </c>
      <c r="M22" s="27">
        <f t="shared" si="1"/>
        <v>-10374</v>
      </c>
    </row>
    <row r="23" spans="1:13" s="12" customFormat="1" ht="24.75" customHeight="1">
      <c r="A23" s="25"/>
      <c r="B23" s="25"/>
      <c r="C23" s="17">
        <v>4520</v>
      </c>
      <c r="D23" s="28" t="s">
        <v>28</v>
      </c>
      <c r="E23" s="26">
        <v>1286.01</v>
      </c>
      <c r="F23" s="26">
        <v>1400</v>
      </c>
      <c r="G23" s="26">
        <v>19151</v>
      </c>
      <c r="H23" s="26">
        <v>19150.28</v>
      </c>
      <c r="I23" s="27">
        <f>H23/E23*100</f>
        <v>1489.123723765756</v>
      </c>
      <c r="J23" s="27">
        <f>H23/F23*100</f>
        <v>1367.8771428571429</v>
      </c>
      <c r="K23" s="27">
        <f t="shared" si="0"/>
        <v>99.99624040520077</v>
      </c>
      <c r="L23" s="22">
        <f>H23/H70%</f>
        <v>0.016763051091305096</v>
      </c>
      <c r="M23" s="27">
        <f t="shared" si="1"/>
        <v>17864.27</v>
      </c>
    </row>
    <row r="24" spans="1:13" s="12" customFormat="1" ht="24.75" customHeight="1">
      <c r="A24" s="29"/>
      <c r="B24" s="29"/>
      <c r="C24" s="30">
        <v>4570</v>
      </c>
      <c r="D24" s="31" t="s">
        <v>29</v>
      </c>
      <c r="E24" s="32">
        <v>0</v>
      </c>
      <c r="F24" s="32">
        <v>0</v>
      </c>
      <c r="G24" s="32">
        <v>1091</v>
      </c>
      <c r="H24" s="32">
        <v>1090.01</v>
      </c>
      <c r="I24" s="21" t="s">
        <v>18</v>
      </c>
      <c r="J24" s="21" t="s">
        <v>18</v>
      </c>
      <c r="K24" s="22">
        <f t="shared" si="0"/>
        <v>99.90925756186985</v>
      </c>
      <c r="L24" s="22">
        <f>H24/H70%</f>
        <v>0.0009541319145220577</v>
      </c>
      <c r="M24" s="22">
        <f t="shared" si="1"/>
        <v>1090.01</v>
      </c>
    </row>
    <row r="25" spans="1:13" s="12" customFormat="1" ht="24" customHeight="1">
      <c r="A25" s="8">
        <v>750</v>
      </c>
      <c r="B25" s="48" t="s">
        <v>30</v>
      </c>
      <c r="C25" s="48"/>
      <c r="D25" s="48"/>
      <c r="E25" s="9">
        <f>E26</f>
        <v>2024970.8899999997</v>
      </c>
      <c r="F25" s="9">
        <f>F26</f>
        <v>2242600</v>
      </c>
      <c r="G25" s="9">
        <f>G26</f>
        <v>1951396</v>
      </c>
      <c r="H25" s="9">
        <f>H26</f>
        <v>1920573.2200000002</v>
      </c>
      <c r="I25" s="11">
        <f aca="true" t="shared" si="2" ref="I25:I35">H25/E25*100</f>
        <v>94.84448539405919</v>
      </c>
      <c r="J25" s="11">
        <f aca="true" t="shared" si="3" ref="J25:J35">H25/F25*100</f>
        <v>85.64047177383395</v>
      </c>
      <c r="K25" s="11">
        <f t="shared" si="0"/>
        <v>98.42047539300071</v>
      </c>
      <c r="L25" s="11">
        <f>H25/H70%</f>
        <v>1.6811590750345347</v>
      </c>
      <c r="M25" s="11">
        <f t="shared" si="1"/>
        <v>-104397.66999999946</v>
      </c>
    </row>
    <row r="26" spans="1:13" s="12" customFormat="1" ht="12">
      <c r="A26" s="33"/>
      <c r="B26" s="13">
        <v>75095</v>
      </c>
      <c r="C26" s="49" t="s">
        <v>31</v>
      </c>
      <c r="D26" s="49"/>
      <c r="E26" s="14">
        <f>SUM(E27:E56)</f>
        <v>2024970.8899999997</v>
      </c>
      <c r="F26" s="14">
        <f>SUM(F27:F56)</f>
        <v>2242600</v>
      </c>
      <c r="G26" s="14">
        <f>SUM(G27:G56)</f>
        <v>1951396</v>
      </c>
      <c r="H26" s="14">
        <f>SUM(H27:H56)</f>
        <v>1920573.2200000002</v>
      </c>
      <c r="I26" s="24">
        <f t="shared" si="2"/>
        <v>94.84448539405919</v>
      </c>
      <c r="J26" s="24">
        <f t="shared" si="3"/>
        <v>85.64047177383395</v>
      </c>
      <c r="K26" s="24">
        <f t="shared" si="0"/>
        <v>98.42047539300071</v>
      </c>
      <c r="L26" s="24">
        <f>H26/H70%</f>
        <v>1.6811590750345347</v>
      </c>
      <c r="M26" s="24">
        <f t="shared" si="1"/>
        <v>-104397.66999999946</v>
      </c>
    </row>
    <row r="27" spans="1:13" s="12" customFormat="1" ht="24.75" customHeight="1">
      <c r="A27" s="28"/>
      <c r="B27" s="28"/>
      <c r="C27" s="17">
        <v>3020</v>
      </c>
      <c r="D27" s="28" t="s">
        <v>32</v>
      </c>
      <c r="E27" s="26">
        <v>750</v>
      </c>
      <c r="F27" s="26">
        <v>1200</v>
      </c>
      <c r="G27" s="26">
        <v>1320</v>
      </c>
      <c r="H27" s="26">
        <v>1130</v>
      </c>
      <c r="I27" s="27">
        <f t="shared" si="2"/>
        <v>150.66666666666666</v>
      </c>
      <c r="J27" s="27">
        <f t="shared" si="3"/>
        <v>94.16666666666667</v>
      </c>
      <c r="K27" s="27">
        <f t="shared" si="0"/>
        <v>85.60606060606061</v>
      </c>
      <c r="L27" s="27">
        <f>H27/H70%</f>
        <v>0.0009891368550838295</v>
      </c>
      <c r="M27" s="27">
        <f t="shared" si="1"/>
        <v>380</v>
      </c>
    </row>
    <row r="28" spans="1:13" s="12" customFormat="1" ht="14.25" customHeight="1">
      <c r="A28" s="28"/>
      <c r="B28" s="28"/>
      <c r="C28" s="17">
        <v>3030</v>
      </c>
      <c r="D28" s="25" t="s">
        <v>33</v>
      </c>
      <c r="E28" s="26">
        <v>105596.3</v>
      </c>
      <c r="F28" s="26">
        <v>110000</v>
      </c>
      <c r="G28" s="26">
        <v>102000</v>
      </c>
      <c r="H28" s="26">
        <v>101767.57</v>
      </c>
      <c r="I28" s="27">
        <f t="shared" si="2"/>
        <v>96.3741816711381</v>
      </c>
      <c r="J28" s="27">
        <f t="shared" si="3"/>
        <v>92.51597272727274</v>
      </c>
      <c r="K28" s="27">
        <f t="shared" si="0"/>
        <v>99.77212745098039</v>
      </c>
      <c r="L28" s="27">
        <f>H28/H70%</f>
        <v>0.08908146384010929</v>
      </c>
      <c r="M28" s="27">
        <f t="shared" si="1"/>
        <v>-3828.729999999996</v>
      </c>
    </row>
    <row r="29" spans="1:13" s="12" customFormat="1" ht="13.5" customHeight="1">
      <c r="A29" s="28"/>
      <c r="B29" s="28"/>
      <c r="C29" s="17">
        <v>4010</v>
      </c>
      <c r="D29" s="25" t="s">
        <v>34</v>
      </c>
      <c r="E29" s="26">
        <v>950827.99</v>
      </c>
      <c r="F29" s="26">
        <v>1185000</v>
      </c>
      <c r="G29" s="26">
        <v>1058000</v>
      </c>
      <c r="H29" s="26">
        <v>1056096.05</v>
      </c>
      <c r="I29" s="27">
        <f t="shared" si="2"/>
        <v>111.0711991135221</v>
      </c>
      <c r="J29" s="27">
        <f t="shared" si="3"/>
        <v>89.12202953586498</v>
      </c>
      <c r="K29" s="27">
        <f t="shared" si="0"/>
        <v>99.82004253308129</v>
      </c>
      <c r="L29" s="27">
        <f>H29/H70%</f>
        <v>0.9244455978437655</v>
      </c>
      <c r="M29" s="27">
        <f t="shared" si="1"/>
        <v>105268.06000000006</v>
      </c>
    </row>
    <row r="30" spans="1:13" s="12" customFormat="1" ht="15" customHeight="1">
      <c r="A30" s="28"/>
      <c r="B30" s="28"/>
      <c r="C30" s="17">
        <v>4040</v>
      </c>
      <c r="D30" s="25" t="s">
        <v>35</v>
      </c>
      <c r="E30" s="26">
        <v>52852.29</v>
      </c>
      <c r="F30" s="26">
        <v>89860</v>
      </c>
      <c r="G30" s="26">
        <v>77812</v>
      </c>
      <c r="H30" s="26">
        <v>77811.99</v>
      </c>
      <c r="I30" s="27">
        <f t="shared" si="2"/>
        <v>147.22538985538753</v>
      </c>
      <c r="J30" s="27">
        <f t="shared" si="3"/>
        <v>86.59246605831294</v>
      </c>
      <c r="K30" s="27">
        <f t="shared" si="0"/>
        <v>99.9999871485118</v>
      </c>
      <c r="L30" s="27">
        <f>H30/H70%</f>
        <v>0.06811213015611894</v>
      </c>
      <c r="M30" s="27">
        <f t="shared" si="1"/>
        <v>24959.700000000004</v>
      </c>
    </row>
    <row r="31" spans="1:13" s="12" customFormat="1" ht="15" customHeight="1">
      <c r="A31" s="28"/>
      <c r="B31" s="28"/>
      <c r="C31" s="17">
        <v>4110</v>
      </c>
      <c r="D31" s="25" t="s">
        <v>36</v>
      </c>
      <c r="E31" s="26">
        <v>137442.65</v>
      </c>
      <c r="F31" s="26">
        <v>181200</v>
      </c>
      <c r="G31" s="26">
        <v>157200</v>
      </c>
      <c r="H31" s="26">
        <v>157033.84</v>
      </c>
      <c r="I31" s="27">
        <f t="shared" si="2"/>
        <v>114.25408343043443</v>
      </c>
      <c r="J31" s="27">
        <f t="shared" si="3"/>
        <v>86.66326710816776</v>
      </c>
      <c r="K31" s="27">
        <f t="shared" si="0"/>
        <v>99.89430025445293</v>
      </c>
      <c r="L31" s="27">
        <f>H31/H70%</f>
        <v>0.13745837047728962</v>
      </c>
      <c r="M31" s="27">
        <f t="shared" si="1"/>
        <v>19591.190000000002</v>
      </c>
    </row>
    <row r="32" spans="1:13" s="12" customFormat="1" ht="14.25" customHeight="1">
      <c r="A32" s="28"/>
      <c r="B32" s="28"/>
      <c r="C32" s="17">
        <v>4120</v>
      </c>
      <c r="D32" s="25" t="s">
        <v>37</v>
      </c>
      <c r="E32" s="26">
        <v>24128.46</v>
      </c>
      <c r="F32" s="26">
        <v>29400</v>
      </c>
      <c r="G32" s="26">
        <v>24700</v>
      </c>
      <c r="H32" s="26">
        <v>24681.4</v>
      </c>
      <c r="I32" s="27">
        <f t="shared" si="2"/>
        <v>102.29165060679381</v>
      </c>
      <c r="J32" s="27">
        <f t="shared" si="3"/>
        <v>83.95034013605442</v>
      </c>
      <c r="K32" s="27">
        <f t="shared" si="0"/>
        <v>99.9246963562753</v>
      </c>
      <c r="L32" s="27">
        <f>H32/H70%</f>
        <v>0.02160467466820003</v>
      </c>
      <c r="M32" s="27">
        <f t="shared" si="1"/>
        <v>552.9400000000023</v>
      </c>
    </row>
    <row r="33" spans="1:13" s="12" customFormat="1" ht="14.25" customHeight="1">
      <c r="A33" s="28"/>
      <c r="B33" s="28"/>
      <c r="C33" s="17">
        <v>4170</v>
      </c>
      <c r="D33" s="25" t="s">
        <v>38</v>
      </c>
      <c r="E33" s="26">
        <v>52819</v>
      </c>
      <c r="F33" s="26">
        <v>35000</v>
      </c>
      <c r="G33" s="26">
        <v>52805</v>
      </c>
      <c r="H33" s="26">
        <v>49765</v>
      </c>
      <c r="I33" s="27">
        <f t="shared" si="2"/>
        <v>94.21798973854105</v>
      </c>
      <c r="J33" s="27">
        <f t="shared" si="3"/>
        <v>142.18571428571428</v>
      </c>
      <c r="K33" s="27">
        <f t="shared" si="0"/>
        <v>94.24296941577502</v>
      </c>
      <c r="L33" s="27">
        <f>H33/H70%</f>
        <v>0.04356141202942193</v>
      </c>
      <c r="M33" s="27">
        <f t="shared" si="1"/>
        <v>-3054</v>
      </c>
    </row>
    <row r="34" spans="1:13" s="12" customFormat="1" ht="15" customHeight="1">
      <c r="A34" s="28"/>
      <c r="B34" s="28"/>
      <c r="C34" s="17">
        <v>4210</v>
      </c>
      <c r="D34" s="25" t="s">
        <v>39</v>
      </c>
      <c r="E34" s="26">
        <v>43804.62</v>
      </c>
      <c r="F34" s="26">
        <v>55040</v>
      </c>
      <c r="G34" s="26">
        <v>55040</v>
      </c>
      <c r="H34" s="26">
        <v>40882.13</v>
      </c>
      <c r="I34" s="27">
        <f t="shared" si="2"/>
        <v>93.32835212358877</v>
      </c>
      <c r="J34" s="27">
        <f t="shared" si="3"/>
        <v>74.27712572674419</v>
      </c>
      <c r="K34" s="27">
        <f t="shared" si="0"/>
        <v>74.27712572674419</v>
      </c>
      <c r="L34" s="20">
        <f>H34/H70%</f>
        <v>0.03578585973214892</v>
      </c>
      <c r="M34" s="27">
        <f t="shared" si="1"/>
        <v>-2922.4900000000052</v>
      </c>
    </row>
    <row r="35" spans="1:13" s="12" customFormat="1" ht="14.25" customHeight="1">
      <c r="A35" s="28"/>
      <c r="B35" s="28"/>
      <c r="C35" s="17">
        <v>4260</v>
      </c>
      <c r="D35" s="25" t="s">
        <v>40</v>
      </c>
      <c r="E35" s="26">
        <v>6328.89</v>
      </c>
      <c r="F35" s="26">
        <v>10000</v>
      </c>
      <c r="G35" s="26">
        <v>8000</v>
      </c>
      <c r="H35" s="26">
        <v>7684.48</v>
      </c>
      <c r="I35" s="27">
        <f t="shared" si="2"/>
        <v>121.41907980704356</v>
      </c>
      <c r="J35" s="27">
        <f t="shared" si="3"/>
        <v>76.84479999999999</v>
      </c>
      <c r="K35" s="27">
        <f t="shared" si="0"/>
        <v>96.056</v>
      </c>
      <c r="L35" s="20">
        <f>H35/H70%</f>
        <v>0.006726550778897864</v>
      </c>
      <c r="M35" s="27">
        <f t="shared" si="1"/>
        <v>1355.5899999999992</v>
      </c>
    </row>
    <row r="36" spans="1:13" s="12" customFormat="1" ht="14.25" customHeight="1">
      <c r="A36" s="28"/>
      <c r="B36" s="28"/>
      <c r="C36" s="17">
        <v>4270</v>
      </c>
      <c r="D36" s="25" t="s">
        <v>41</v>
      </c>
      <c r="E36" s="26">
        <v>140.45</v>
      </c>
      <c r="F36" s="26">
        <v>500</v>
      </c>
      <c r="G36" s="26">
        <v>0</v>
      </c>
      <c r="H36" s="26">
        <v>0</v>
      </c>
      <c r="I36" s="34" t="s">
        <v>18</v>
      </c>
      <c r="J36" s="34" t="s">
        <v>18</v>
      </c>
      <c r="K36" s="34" t="s">
        <v>18</v>
      </c>
      <c r="L36" s="20">
        <v>0</v>
      </c>
      <c r="M36" s="27">
        <f t="shared" si="1"/>
        <v>-140.45</v>
      </c>
    </row>
    <row r="37" spans="1:13" s="12" customFormat="1" ht="13.5" customHeight="1">
      <c r="A37" s="28"/>
      <c r="B37" s="28"/>
      <c r="C37" s="17">
        <v>4280</v>
      </c>
      <c r="D37" s="25" t="s">
        <v>42</v>
      </c>
      <c r="E37" s="26">
        <v>180</v>
      </c>
      <c r="F37" s="26">
        <v>800</v>
      </c>
      <c r="G37" s="26">
        <v>585</v>
      </c>
      <c r="H37" s="26">
        <v>585</v>
      </c>
      <c r="I37" s="27">
        <f aca="true" t="shared" si="4" ref="I37:I45">H37/E37*100</f>
        <v>325</v>
      </c>
      <c r="J37" s="27">
        <f aca="true" t="shared" si="5" ref="J37:J45">H37/F37*100</f>
        <v>73.125</v>
      </c>
      <c r="K37" s="27">
        <f aca="true" t="shared" si="6" ref="K37:K45">H37/G37*100</f>
        <v>100</v>
      </c>
      <c r="L37" s="20">
        <f>H37/H70%</f>
        <v>0.0005120752745345489</v>
      </c>
      <c r="M37" s="27">
        <f t="shared" si="1"/>
        <v>405</v>
      </c>
    </row>
    <row r="38" spans="1:13" s="12" customFormat="1" ht="14.25" customHeight="1">
      <c r="A38" s="28"/>
      <c r="B38" s="28"/>
      <c r="C38" s="17">
        <v>4300</v>
      </c>
      <c r="D38" s="25" t="s">
        <v>26</v>
      </c>
      <c r="E38" s="26">
        <v>240732.63</v>
      </c>
      <c r="F38" s="26">
        <v>400000</v>
      </c>
      <c r="G38" s="26">
        <v>245882</v>
      </c>
      <c r="H38" s="26">
        <v>245159.36</v>
      </c>
      <c r="I38" s="27">
        <f t="shared" si="4"/>
        <v>101.8388574909849</v>
      </c>
      <c r="J38" s="27">
        <f t="shared" si="5"/>
        <v>61.28984</v>
      </c>
      <c r="K38" s="27">
        <f t="shared" si="6"/>
        <v>99.70610292742046</v>
      </c>
      <c r="L38" s="27">
        <v>0.22</v>
      </c>
      <c r="M38" s="27">
        <f t="shared" si="1"/>
        <v>4426.729999999981</v>
      </c>
    </row>
    <row r="39" spans="1:13" s="12" customFormat="1" ht="14.25" customHeight="1">
      <c r="A39" s="28"/>
      <c r="B39" s="28"/>
      <c r="C39" s="17">
        <v>4350</v>
      </c>
      <c r="D39" s="25" t="s">
        <v>43</v>
      </c>
      <c r="E39" s="26">
        <v>4374.09</v>
      </c>
      <c r="F39" s="26">
        <v>6000</v>
      </c>
      <c r="G39" s="26">
        <v>6000</v>
      </c>
      <c r="H39" s="26">
        <v>4171.41</v>
      </c>
      <c r="I39" s="27">
        <f t="shared" si="4"/>
        <v>95.36635048661549</v>
      </c>
      <c r="J39" s="27">
        <f t="shared" si="5"/>
        <v>69.5235</v>
      </c>
      <c r="K39" s="27">
        <f t="shared" si="6"/>
        <v>69.5235</v>
      </c>
      <c r="L39" s="27">
        <f>H39/H70%</f>
        <v>0.0036514118306772013</v>
      </c>
      <c r="M39" s="27">
        <f t="shared" si="1"/>
        <v>-202.6800000000003</v>
      </c>
    </row>
    <row r="40" spans="1:13" s="12" customFormat="1" ht="24.75" customHeight="1">
      <c r="A40" s="28"/>
      <c r="B40" s="28"/>
      <c r="C40" s="17">
        <v>4360</v>
      </c>
      <c r="D40" s="19" t="s">
        <v>44</v>
      </c>
      <c r="E40" s="26">
        <v>17962.4</v>
      </c>
      <c r="F40" s="26">
        <v>18000</v>
      </c>
      <c r="G40" s="26">
        <v>20100</v>
      </c>
      <c r="H40" s="26">
        <v>18935.99</v>
      </c>
      <c r="I40" s="27">
        <f t="shared" si="4"/>
        <v>105.42015543579923</v>
      </c>
      <c r="J40" s="27">
        <f t="shared" si="5"/>
        <v>105.19994444444445</v>
      </c>
      <c r="K40" s="27">
        <f t="shared" si="6"/>
        <v>94.20890547263683</v>
      </c>
      <c r="L40" s="27">
        <f>H40/H70%</f>
        <v>0.01657547397920252</v>
      </c>
      <c r="M40" s="27">
        <f t="shared" si="1"/>
        <v>973.5900000000001</v>
      </c>
    </row>
    <row r="41" spans="1:13" s="12" customFormat="1" ht="24" customHeight="1">
      <c r="A41" s="28"/>
      <c r="B41" s="28"/>
      <c r="C41" s="17">
        <v>4370</v>
      </c>
      <c r="D41" s="19" t="s">
        <v>45</v>
      </c>
      <c r="E41" s="26">
        <v>10420.04</v>
      </c>
      <c r="F41" s="26">
        <v>12000</v>
      </c>
      <c r="G41" s="26">
        <v>11000</v>
      </c>
      <c r="H41" s="26">
        <v>9845.97</v>
      </c>
      <c r="I41" s="27">
        <f t="shared" si="4"/>
        <v>94.49071212778452</v>
      </c>
      <c r="J41" s="27">
        <f t="shared" si="5"/>
        <v>82.04975</v>
      </c>
      <c r="K41" s="27">
        <f t="shared" si="6"/>
        <v>89.50881818181817</v>
      </c>
      <c r="L41" s="27">
        <f>H41/H70%</f>
        <v>0.008618594514203303</v>
      </c>
      <c r="M41" s="27">
        <f t="shared" si="1"/>
        <v>-574.0700000000015</v>
      </c>
    </row>
    <row r="42" spans="1:13" s="12" customFormat="1" ht="24.75" customHeight="1">
      <c r="A42" s="28"/>
      <c r="B42" s="28"/>
      <c r="C42" s="17">
        <v>4400</v>
      </c>
      <c r="D42" s="19" t="s">
        <v>46</v>
      </c>
      <c r="E42" s="26">
        <v>22517.61</v>
      </c>
      <c r="F42" s="26">
        <v>20000</v>
      </c>
      <c r="G42" s="26">
        <v>25400</v>
      </c>
      <c r="H42" s="26">
        <v>25391.29</v>
      </c>
      <c r="I42" s="27">
        <f t="shared" si="4"/>
        <v>112.761922779549</v>
      </c>
      <c r="J42" s="27">
        <f t="shared" si="5"/>
        <v>126.95645</v>
      </c>
      <c r="K42" s="27">
        <f t="shared" si="6"/>
        <v>99.96570866141732</v>
      </c>
      <c r="L42" s="27">
        <f>H42/H70%</f>
        <v>0.022226071448780083</v>
      </c>
      <c r="M42" s="27">
        <f aca="true" t="shared" si="7" ref="M42:M70">H42-E42</f>
        <v>2873.6800000000003</v>
      </c>
    </row>
    <row r="43" spans="1:13" s="12" customFormat="1" ht="15" customHeight="1">
      <c r="A43" s="28"/>
      <c r="B43" s="28"/>
      <c r="C43" s="17">
        <v>4410</v>
      </c>
      <c r="D43" s="19" t="s">
        <v>47</v>
      </c>
      <c r="E43" s="26">
        <v>11014.13</v>
      </c>
      <c r="F43" s="26">
        <v>15000</v>
      </c>
      <c r="G43" s="26">
        <v>6000</v>
      </c>
      <c r="H43" s="26">
        <v>5846.1</v>
      </c>
      <c r="I43" s="27">
        <f t="shared" si="4"/>
        <v>53.0781822985565</v>
      </c>
      <c r="J43" s="27">
        <f t="shared" si="5"/>
        <v>38.974000000000004</v>
      </c>
      <c r="K43" s="27">
        <f t="shared" si="6"/>
        <v>97.435</v>
      </c>
      <c r="L43" s="27">
        <f>H43/H70%</f>
        <v>0.005117338910181926</v>
      </c>
      <c r="M43" s="27">
        <f t="shared" si="7"/>
        <v>-5168.029999999999</v>
      </c>
    </row>
    <row r="44" spans="1:13" s="12" customFormat="1" ht="13.5" customHeight="1">
      <c r="A44" s="28"/>
      <c r="B44" s="28"/>
      <c r="C44" s="17">
        <v>4430</v>
      </c>
      <c r="D44" s="19" t="s">
        <v>20</v>
      </c>
      <c r="E44" s="26">
        <v>12729.92</v>
      </c>
      <c r="F44" s="26">
        <v>5000</v>
      </c>
      <c r="G44" s="26">
        <v>5000</v>
      </c>
      <c r="H44" s="26">
        <v>4682.04</v>
      </c>
      <c r="I44" s="27">
        <f t="shared" si="4"/>
        <v>36.77980694301299</v>
      </c>
      <c r="J44" s="27">
        <f t="shared" si="5"/>
        <v>93.6408</v>
      </c>
      <c r="K44" s="27">
        <f t="shared" si="6"/>
        <v>93.6408</v>
      </c>
      <c r="L44" s="27">
        <f>H44/H70%</f>
        <v>0.004098387894669641</v>
      </c>
      <c r="M44" s="27">
        <f t="shared" si="7"/>
        <v>-8047.88</v>
      </c>
    </row>
    <row r="45" spans="1:13" s="12" customFormat="1" ht="26.25" customHeight="1">
      <c r="A45" s="28"/>
      <c r="B45" s="28"/>
      <c r="C45" s="17">
        <v>4440</v>
      </c>
      <c r="D45" s="19" t="s">
        <v>48</v>
      </c>
      <c r="E45" s="26">
        <v>17021</v>
      </c>
      <c r="F45" s="26">
        <v>21000</v>
      </c>
      <c r="G45" s="26">
        <v>18379</v>
      </c>
      <c r="H45" s="26">
        <v>18378.23</v>
      </c>
      <c r="I45" s="27">
        <f t="shared" si="4"/>
        <v>107.97385582515714</v>
      </c>
      <c r="J45" s="27">
        <f t="shared" si="5"/>
        <v>87.51538095238095</v>
      </c>
      <c r="K45" s="27">
        <f t="shared" si="6"/>
        <v>99.9958104358235</v>
      </c>
      <c r="L45" s="27">
        <f>H45/H70%</f>
        <v>0.01608724303027194</v>
      </c>
      <c r="M45" s="27">
        <f t="shared" si="7"/>
        <v>1357.2299999999996</v>
      </c>
    </row>
    <row r="46" spans="1:13" s="12" customFormat="1" ht="13.5" customHeight="1">
      <c r="A46" s="28"/>
      <c r="B46" s="28"/>
      <c r="C46" s="17">
        <v>4480</v>
      </c>
      <c r="D46" s="19" t="s">
        <v>27</v>
      </c>
      <c r="E46" s="26">
        <v>140080</v>
      </c>
      <c r="F46" s="26">
        <v>0</v>
      </c>
      <c r="G46" s="26">
        <v>0</v>
      </c>
      <c r="H46" s="26">
        <v>0</v>
      </c>
      <c r="I46" s="34" t="s">
        <v>18</v>
      </c>
      <c r="J46" s="34" t="s">
        <v>18</v>
      </c>
      <c r="K46" s="34" t="s">
        <v>18</v>
      </c>
      <c r="L46" s="27">
        <v>0</v>
      </c>
      <c r="M46" s="27">
        <f t="shared" si="7"/>
        <v>-140080</v>
      </c>
    </row>
    <row r="47" spans="1:13" s="12" customFormat="1" ht="13.5" customHeight="1">
      <c r="A47" s="28"/>
      <c r="B47" s="28"/>
      <c r="C47" s="17">
        <v>4510</v>
      </c>
      <c r="D47" s="19" t="s">
        <v>49</v>
      </c>
      <c r="E47" s="26">
        <v>13269.81</v>
      </c>
      <c r="F47" s="26">
        <v>300</v>
      </c>
      <c r="G47" s="26">
        <v>6300</v>
      </c>
      <c r="H47" s="26">
        <v>3157</v>
      </c>
      <c r="I47" s="27">
        <f>H47/E47*100</f>
        <v>23.790845535844145</v>
      </c>
      <c r="J47" s="27">
        <f>H47/F47*100</f>
        <v>1052.3333333333333</v>
      </c>
      <c r="K47" s="27">
        <f>H47/G47*100</f>
        <v>50.11111111111111</v>
      </c>
      <c r="L47" s="27">
        <f>H47/H70%</f>
        <v>0.002763455797787301</v>
      </c>
      <c r="M47" s="27">
        <f t="shared" si="7"/>
        <v>-10112.81</v>
      </c>
    </row>
    <row r="48" spans="1:13" s="12" customFormat="1" ht="26.25" customHeight="1">
      <c r="A48" s="28"/>
      <c r="B48" s="28"/>
      <c r="C48" s="17">
        <v>4520</v>
      </c>
      <c r="D48" s="19" t="s">
        <v>28</v>
      </c>
      <c r="E48" s="26">
        <v>69399.19</v>
      </c>
      <c r="F48" s="26">
        <v>300</v>
      </c>
      <c r="G48" s="26">
        <v>1120</v>
      </c>
      <c r="H48" s="26">
        <v>1119.28</v>
      </c>
      <c r="I48" s="27">
        <f>H48/E48*100</f>
        <v>1.6128142129612753</v>
      </c>
      <c r="J48" s="27">
        <f>H48/F48*100</f>
        <v>373.0933333333333</v>
      </c>
      <c r="K48" s="27">
        <f>H48/G48*100</f>
        <v>99.93571428571428</v>
      </c>
      <c r="L48" s="27">
        <f>H48/H70%</f>
        <v>0.0009797531850957778</v>
      </c>
      <c r="M48" s="27">
        <f t="shared" si="7"/>
        <v>-68279.91</v>
      </c>
    </row>
    <row r="49" spans="1:13" s="12" customFormat="1" ht="25.5" customHeight="1">
      <c r="A49" s="28"/>
      <c r="B49" s="28"/>
      <c r="C49" s="17">
        <v>4570</v>
      </c>
      <c r="D49" s="19" t="s">
        <v>29</v>
      </c>
      <c r="E49" s="27">
        <v>5626.47</v>
      </c>
      <c r="F49" s="34" t="s">
        <v>18</v>
      </c>
      <c r="G49" s="26">
        <v>178</v>
      </c>
      <c r="H49" s="26">
        <v>178</v>
      </c>
      <c r="I49" s="27">
        <f>H49/E49*100</f>
        <v>3.163617685689251</v>
      </c>
      <c r="J49" s="34" t="s">
        <v>18</v>
      </c>
      <c r="K49" s="27">
        <f>H49/G49*100</f>
        <v>100</v>
      </c>
      <c r="L49" s="27">
        <f>H49/H70%</f>
        <v>0.00015581093823444395</v>
      </c>
      <c r="M49" s="27">
        <f t="shared" si="7"/>
        <v>-5448.47</v>
      </c>
    </row>
    <row r="50" spans="1:13" s="12" customFormat="1" ht="12">
      <c r="A50" s="28"/>
      <c r="B50" s="28"/>
      <c r="C50" s="17">
        <v>4580</v>
      </c>
      <c r="D50" s="19" t="s">
        <v>50</v>
      </c>
      <c r="E50" s="26">
        <v>8230.21</v>
      </c>
      <c r="F50" s="26">
        <v>0</v>
      </c>
      <c r="G50" s="26">
        <v>16675</v>
      </c>
      <c r="H50" s="26">
        <v>16674.11</v>
      </c>
      <c r="I50" s="27">
        <f>H50/E50*100</f>
        <v>202.5964100551505</v>
      </c>
      <c r="J50" s="34" t="s">
        <v>18</v>
      </c>
      <c r="K50" s="27">
        <f>H50/G50*100</f>
        <v>99.99466266866567</v>
      </c>
      <c r="L50" s="27">
        <f>H50/H70%</f>
        <v>0.014595554625417553</v>
      </c>
      <c r="M50" s="27">
        <f t="shared" si="7"/>
        <v>8443.900000000001</v>
      </c>
    </row>
    <row r="51" spans="1:13" s="12" customFormat="1" ht="36">
      <c r="A51" s="28"/>
      <c r="B51" s="28"/>
      <c r="C51" s="17">
        <v>4600</v>
      </c>
      <c r="D51" s="35" t="s">
        <v>51</v>
      </c>
      <c r="E51" s="26">
        <v>0</v>
      </c>
      <c r="F51" s="26">
        <v>5000</v>
      </c>
      <c r="G51" s="26">
        <v>0</v>
      </c>
      <c r="H51" s="26">
        <v>0</v>
      </c>
      <c r="I51" s="34" t="s">
        <v>18</v>
      </c>
      <c r="J51" s="34" t="s">
        <v>18</v>
      </c>
      <c r="K51" s="34" t="s">
        <v>18</v>
      </c>
      <c r="L51" s="27">
        <v>0</v>
      </c>
      <c r="M51" s="27">
        <f t="shared" si="7"/>
        <v>0</v>
      </c>
    </row>
    <row r="52" spans="1:13" s="12" customFormat="1" ht="24.75" customHeight="1">
      <c r="A52" s="28"/>
      <c r="B52" s="28"/>
      <c r="C52" s="17">
        <v>4610</v>
      </c>
      <c r="D52" s="35" t="s">
        <v>52</v>
      </c>
      <c r="E52" s="26">
        <v>0</v>
      </c>
      <c r="F52" s="26">
        <v>0</v>
      </c>
      <c r="G52" s="26">
        <v>18900</v>
      </c>
      <c r="H52" s="26">
        <v>18692.8</v>
      </c>
      <c r="I52" s="34" t="s">
        <v>18</v>
      </c>
      <c r="J52" s="34" t="s">
        <v>18</v>
      </c>
      <c r="K52" s="27">
        <f aca="true" t="shared" si="8" ref="K52:K59">H52/G52*100</f>
        <v>98.9037037037037</v>
      </c>
      <c r="L52" s="27">
        <f>H52/H70%</f>
        <v>0.016362599473195585</v>
      </c>
      <c r="M52" s="27">
        <f t="shared" si="7"/>
        <v>18692.8</v>
      </c>
    </row>
    <row r="53" spans="1:13" s="12" customFormat="1" ht="26.25" customHeight="1">
      <c r="A53" s="28"/>
      <c r="B53" s="28"/>
      <c r="C53" s="17">
        <v>4700</v>
      </c>
      <c r="D53" s="19" t="s">
        <v>53</v>
      </c>
      <c r="E53" s="26">
        <v>9893</v>
      </c>
      <c r="F53" s="26">
        <v>15000</v>
      </c>
      <c r="G53" s="26">
        <v>8000</v>
      </c>
      <c r="H53" s="26">
        <v>7594</v>
      </c>
      <c r="I53" s="27">
        <f aca="true" t="shared" si="9" ref="I53:I59">H53/E53*100</f>
        <v>76.76134640655009</v>
      </c>
      <c r="J53" s="27">
        <f>H53/F53*100</f>
        <v>50.626666666666665</v>
      </c>
      <c r="K53" s="27">
        <f t="shared" si="8"/>
        <v>94.925</v>
      </c>
      <c r="L53" s="27">
        <f>H53/H70%</f>
        <v>0.0066473498031031876</v>
      </c>
      <c r="M53" s="27">
        <f t="shared" si="7"/>
        <v>-2299</v>
      </c>
    </row>
    <row r="54" spans="1:13" s="12" customFormat="1" ht="26.25" customHeight="1">
      <c r="A54" s="28"/>
      <c r="B54" s="28"/>
      <c r="C54" s="17">
        <v>4740</v>
      </c>
      <c r="D54" s="35" t="s">
        <v>54</v>
      </c>
      <c r="E54" s="26">
        <v>2826.55</v>
      </c>
      <c r="F54" s="26">
        <v>7000</v>
      </c>
      <c r="G54" s="26">
        <v>5000</v>
      </c>
      <c r="H54" s="26">
        <v>3614.58</v>
      </c>
      <c r="I54" s="27">
        <f t="shared" si="9"/>
        <v>127.87957050114096</v>
      </c>
      <c r="J54" s="27">
        <f>H54/F54*100</f>
        <v>51.63685714285714</v>
      </c>
      <c r="K54" s="27">
        <f t="shared" si="8"/>
        <v>72.2916</v>
      </c>
      <c r="L54" s="27">
        <f>H54/H70%</f>
        <v>0.0031639949501317778</v>
      </c>
      <c r="M54" s="27">
        <f t="shared" si="7"/>
        <v>788.0299999999997</v>
      </c>
    </row>
    <row r="55" spans="1:13" s="12" customFormat="1" ht="24">
      <c r="A55" s="25"/>
      <c r="B55" s="25"/>
      <c r="C55" s="17">
        <v>4750</v>
      </c>
      <c r="D55" s="19" t="s">
        <v>55</v>
      </c>
      <c r="E55" s="26">
        <v>24365.39</v>
      </c>
      <c r="F55" s="26">
        <v>20000</v>
      </c>
      <c r="G55" s="26">
        <v>16096</v>
      </c>
      <c r="H55" s="26">
        <v>15791.6</v>
      </c>
      <c r="I55" s="27">
        <f t="shared" si="9"/>
        <v>64.81160367225807</v>
      </c>
      <c r="J55" s="27">
        <f>H55/F55*100</f>
        <v>78.95800000000001</v>
      </c>
      <c r="K55" s="27">
        <f t="shared" si="8"/>
        <v>98.10884691848906</v>
      </c>
      <c r="L55" s="27">
        <f>H55/H70%</f>
        <v>0.013823056248444075</v>
      </c>
      <c r="M55" s="27">
        <f t="shared" si="7"/>
        <v>-8573.789999999999</v>
      </c>
    </row>
    <row r="56" spans="1:13" s="12" customFormat="1" ht="27" customHeight="1">
      <c r="A56" s="25"/>
      <c r="B56" s="25"/>
      <c r="C56" s="17">
        <v>6060</v>
      </c>
      <c r="D56" s="19" t="s">
        <v>56</v>
      </c>
      <c r="E56" s="26">
        <v>39637.8</v>
      </c>
      <c r="F56" s="26">
        <v>0</v>
      </c>
      <c r="G56" s="26">
        <v>3904</v>
      </c>
      <c r="H56" s="26">
        <v>3904</v>
      </c>
      <c r="I56" s="27">
        <f t="shared" si="9"/>
        <v>9.84918436441982</v>
      </c>
      <c r="J56" s="34" t="s">
        <v>18</v>
      </c>
      <c r="K56" s="27">
        <f t="shared" si="8"/>
        <v>100</v>
      </c>
      <c r="L56" s="27">
        <f>H56/H70%</f>
        <v>0.0034173365329621865</v>
      </c>
      <c r="M56" s="27">
        <f t="shared" si="7"/>
        <v>-35733.8</v>
      </c>
    </row>
    <row r="57" spans="1:13" s="39" customFormat="1" ht="21.75" customHeight="1">
      <c r="A57" s="36">
        <v>757</v>
      </c>
      <c r="B57" s="50" t="s">
        <v>57</v>
      </c>
      <c r="C57" s="50"/>
      <c r="D57" s="50"/>
      <c r="E57" s="37">
        <f>E58</f>
        <v>4235585.9</v>
      </c>
      <c r="F57" s="37">
        <f>F58</f>
        <v>6630800</v>
      </c>
      <c r="G57" s="37">
        <f>G58</f>
        <v>4842800</v>
      </c>
      <c r="H57" s="37">
        <f>H58</f>
        <v>4842004.27</v>
      </c>
      <c r="I57" s="38">
        <f t="shared" si="9"/>
        <v>114.31722515650075</v>
      </c>
      <c r="J57" s="38">
        <f>H57/F57*100</f>
        <v>73.02292739940881</v>
      </c>
      <c r="K57" s="38">
        <f t="shared" si="8"/>
        <v>99.9835688031717</v>
      </c>
      <c r="L57" s="38">
        <f>H57/H70%</f>
        <v>4.238411394628561</v>
      </c>
      <c r="M57" s="38">
        <f t="shared" si="7"/>
        <v>606418.3699999992</v>
      </c>
    </row>
    <row r="58" spans="1:13" s="12" customFormat="1" ht="27.75" customHeight="1">
      <c r="A58" s="13"/>
      <c r="B58" s="13">
        <v>75702</v>
      </c>
      <c r="C58" s="51" t="s">
        <v>58</v>
      </c>
      <c r="D58" s="51"/>
      <c r="E58" s="14">
        <f>SUM(E59)</f>
        <v>4235585.9</v>
      </c>
      <c r="F58" s="14">
        <f>F59</f>
        <v>6630800</v>
      </c>
      <c r="G58" s="14">
        <f>G59</f>
        <v>4842800</v>
      </c>
      <c r="H58" s="14">
        <f>H59</f>
        <v>4842004.27</v>
      </c>
      <c r="I58" s="24">
        <f t="shared" si="9"/>
        <v>114.31722515650075</v>
      </c>
      <c r="J58" s="24">
        <f>H58/F58*100</f>
        <v>73.02292739940881</v>
      </c>
      <c r="K58" s="24">
        <f t="shared" si="8"/>
        <v>99.9835688031717</v>
      </c>
      <c r="L58" s="24">
        <f>H58/H70%</f>
        <v>4.238411394628561</v>
      </c>
      <c r="M58" s="24">
        <f t="shared" si="7"/>
        <v>606418.3699999992</v>
      </c>
    </row>
    <row r="59" spans="1:13" s="12" customFormat="1" ht="35.25" customHeight="1">
      <c r="A59" s="25"/>
      <c r="B59" s="25"/>
      <c r="C59" s="17">
        <v>8070</v>
      </c>
      <c r="D59" s="28" t="s">
        <v>70</v>
      </c>
      <c r="E59" s="26">
        <v>4235585.9</v>
      </c>
      <c r="F59" s="26">
        <v>6630800</v>
      </c>
      <c r="G59" s="26">
        <v>4842800</v>
      </c>
      <c r="H59" s="26">
        <v>4842004.27</v>
      </c>
      <c r="I59" s="27">
        <f t="shared" si="9"/>
        <v>114.31722515650075</v>
      </c>
      <c r="J59" s="27">
        <f>H59/F59*100</f>
        <v>73.02292739940881</v>
      </c>
      <c r="K59" s="27">
        <f t="shared" si="8"/>
        <v>99.9835688031717</v>
      </c>
      <c r="L59" s="20">
        <f>H59/H70%</f>
        <v>4.238411394628561</v>
      </c>
      <c r="M59" s="27">
        <f t="shared" si="7"/>
        <v>606418.3699999992</v>
      </c>
    </row>
    <row r="60" spans="1:13" s="12" customFormat="1" ht="12">
      <c r="A60" s="8">
        <v>758</v>
      </c>
      <c r="B60" s="48" t="s">
        <v>59</v>
      </c>
      <c r="C60" s="48"/>
      <c r="D60" s="48"/>
      <c r="E60" s="9">
        <f>E61</f>
        <v>0</v>
      </c>
      <c r="F60" s="9">
        <f>F61</f>
        <v>250000</v>
      </c>
      <c r="G60" s="9">
        <f>G61</f>
        <v>0</v>
      </c>
      <c r="H60" s="9">
        <f>H61</f>
        <v>0</v>
      </c>
      <c r="I60" s="10" t="s">
        <v>18</v>
      </c>
      <c r="J60" s="10" t="s">
        <v>18</v>
      </c>
      <c r="K60" s="10" t="s">
        <v>18</v>
      </c>
      <c r="L60" s="10" t="s">
        <v>18</v>
      </c>
      <c r="M60" s="11">
        <f t="shared" si="7"/>
        <v>0</v>
      </c>
    </row>
    <row r="61" spans="1:13" s="12" customFormat="1" ht="12">
      <c r="A61" s="13"/>
      <c r="B61" s="13">
        <v>75818</v>
      </c>
      <c r="C61" s="49" t="s">
        <v>60</v>
      </c>
      <c r="D61" s="49"/>
      <c r="E61" s="14">
        <f>SUM(E62)</f>
        <v>0</v>
      </c>
      <c r="F61" s="14">
        <f>F62</f>
        <v>250000</v>
      </c>
      <c r="G61" s="14">
        <f>G62</f>
        <v>0</v>
      </c>
      <c r="H61" s="14">
        <f>H62</f>
        <v>0</v>
      </c>
      <c r="I61" s="40" t="s">
        <v>18</v>
      </c>
      <c r="J61" s="40" t="s">
        <v>18</v>
      </c>
      <c r="K61" s="40" t="s">
        <v>18</v>
      </c>
      <c r="L61" s="40" t="s">
        <v>18</v>
      </c>
      <c r="M61" s="24">
        <f t="shared" si="7"/>
        <v>0</v>
      </c>
    </row>
    <row r="62" spans="1:13" s="12" customFormat="1" ht="15" customHeight="1">
      <c r="A62" s="25"/>
      <c r="B62" s="25"/>
      <c r="C62" s="17">
        <v>4810</v>
      </c>
      <c r="D62" s="41" t="s">
        <v>61</v>
      </c>
      <c r="E62" s="26">
        <v>0</v>
      </c>
      <c r="F62" s="26">
        <v>250000</v>
      </c>
      <c r="G62" s="26">
        <v>0</v>
      </c>
      <c r="H62" s="26">
        <v>0</v>
      </c>
      <c r="I62" s="34" t="s">
        <v>18</v>
      </c>
      <c r="J62" s="34" t="s">
        <v>18</v>
      </c>
      <c r="K62" s="34" t="s">
        <v>18</v>
      </c>
      <c r="L62" s="34" t="s">
        <v>18</v>
      </c>
      <c r="M62" s="27">
        <f t="shared" si="7"/>
        <v>0</v>
      </c>
    </row>
    <row r="63" spans="1:13" s="12" customFormat="1" ht="25.5" customHeight="1">
      <c r="A63" s="8">
        <v>900</v>
      </c>
      <c r="B63" s="52" t="s">
        <v>62</v>
      </c>
      <c r="C63" s="52"/>
      <c r="D63" s="52"/>
      <c r="E63" s="9">
        <f>E64</f>
        <v>127530371.1</v>
      </c>
      <c r="F63" s="9">
        <f>F64</f>
        <v>155032445</v>
      </c>
      <c r="G63" s="9">
        <f>G64</f>
        <v>128651830</v>
      </c>
      <c r="H63" s="9">
        <f>H64</f>
        <v>105703500.08</v>
      </c>
      <c r="I63" s="11">
        <f>H63/E63*100</f>
        <v>82.88496235701773</v>
      </c>
      <c r="J63" s="11">
        <f>H63/F63*100</f>
        <v>68.1815345684576</v>
      </c>
      <c r="K63" s="11">
        <f aca="true" t="shared" si="10" ref="K63:K70">H63/G63*100</f>
        <v>82.16245356167884</v>
      </c>
      <c r="L63" s="11">
        <f>H63/H70%</f>
        <v>92.52675012432259</v>
      </c>
      <c r="M63" s="11">
        <f t="shared" si="7"/>
        <v>-21826871.019999996</v>
      </c>
    </row>
    <row r="64" spans="1:13" s="12" customFormat="1" ht="17.25" customHeight="1">
      <c r="A64" s="13"/>
      <c r="B64" s="13">
        <v>90001</v>
      </c>
      <c r="C64" s="49" t="s">
        <v>63</v>
      </c>
      <c r="D64" s="49"/>
      <c r="E64" s="14">
        <f>SUM(E67:E69)</f>
        <v>127530371.1</v>
      </c>
      <c r="F64" s="14">
        <f>SUM(F65:F69)</f>
        <v>155032445</v>
      </c>
      <c r="G64" s="14">
        <f>SUM(G65:G69)</f>
        <v>128651830</v>
      </c>
      <c r="H64" s="14">
        <f>SUM(H65:H69)</f>
        <v>105703500.08</v>
      </c>
      <c r="I64" s="24">
        <f>H64/E64*100</f>
        <v>82.88496235701773</v>
      </c>
      <c r="J64" s="24">
        <f>H64/F64*100</f>
        <v>68.1815345684576</v>
      </c>
      <c r="K64" s="24">
        <f t="shared" si="10"/>
        <v>82.16245356167884</v>
      </c>
      <c r="L64" s="24">
        <f>H64/H70%</f>
        <v>92.52675012432259</v>
      </c>
      <c r="M64" s="24">
        <f t="shared" si="7"/>
        <v>-21826871.019999996</v>
      </c>
    </row>
    <row r="65" spans="1:13" s="12" customFormat="1" ht="12.75" customHeight="1">
      <c r="A65" s="25"/>
      <c r="B65" s="25"/>
      <c r="C65" s="17">
        <v>4480</v>
      </c>
      <c r="D65" s="41" t="s">
        <v>27</v>
      </c>
      <c r="E65" s="26">
        <v>0</v>
      </c>
      <c r="F65" s="26">
        <v>1671000</v>
      </c>
      <c r="G65" s="26">
        <v>2501652</v>
      </c>
      <c r="H65" s="26">
        <v>2501623.8</v>
      </c>
      <c r="I65" s="34" t="s">
        <v>18</v>
      </c>
      <c r="J65" s="27">
        <f>H65/F65*100</f>
        <v>149.7081867145422</v>
      </c>
      <c r="K65" s="27">
        <f t="shared" si="10"/>
        <v>99.99887274489016</v>
      </c>
      <c r="L65" s="27">
        <f>H65/H70%</f>
        <v>2.189777254986601</v>
      </c>
      <c r="M65" s="27">
        <f t="shared" si="7"/>
        <v>2501623.8</v>
      </c>
    </row>
    <row r="66" spans="1:13" s="12" customFormat="1" ht="36.75" customHeight="1">
      <c r="A66" s="25"/>
      <c r="B66" s="25"/>
      <c r="C66" s="17">
        <v>4600</v>
      </c>
      <c r="D66" s="28" t="s">
        <v>51</v>
      </c>
      <c r="E66" s="26">
        <v>0</v>
      </c>
      <c r="F66" s="26">
        <v>0</v>
      </c>
      <c r="G66" s="26">
        <v>143983</v>
      </c>
      <c r="H66" s="26">
        <v>143897.4</v>
      </c>
      <c r="I66" s="34" t="s">
        <v>18</v>
      </c>
      <c r="J66" s="34" t="s">
        <v>18</v>
      </c>
      <c r="K66" s="27">
        <f t="shared" si="10"/>
        <v>99.94054853698006</v>
      </c>
      <c r="L66" s="27">
        <f>H66/H70%</f>
        <v>0.12595948822189368</v>
      </c>
      <c r="M66" s="27">
        <f t="shared" si="7"/>
        <v>143897.4</v>
      </c>
    </row>
    <row r="67" spans="1:13" s="12" customFormat="1" ht="25.5" customHeight="1">
      <c r="A67" s="25"/>
      <c r="B67" s="25"/>
      <c r="C67" s="17">
        <v>6050</v>
      </c>
      <c r="D67" s="28" t="s">
        <v>64</v>
      </c>
      <c r="E67" s="26">
        <v>3008025.96</v>
      </c>
      <c r="F67" s="26">
        <v>4635174</v>
      </c>
      <c r="G67" s="26">
        <v>788074</v>
      </c>
      <c r="H67" s="26">
        <v>286862.1</v>
      </c>
      <c r="I67" s="27">
        <f>H67/E67*100</f>
        <v>9.536556659238405</v>
      </c>
      <c r="J67" s="27">
        <f>H67/F67*100</f>
        <v>6.188809740475762</v>
      </c>
      <c r="K67" s="27">
        <f t="shared" si="10"/>
        <v>36.40040148513972</v>
      </c>
      <c r="L67" s="27">
        <v>0.25</v>
      </c>
      <c r="M67" s="27">
        <f t="shared" si="7"/>
        <v>-2721163.86</v>
      </c>
    </row>
    <row r="68" spans="1:13" s="12" customFormat="1" ht="25.5" customHeight="1">
      <c r="A68" s="25"/>
      <c r="B68" s="25"/>
      <c r="C68" s="17">
        <v>6058</v>
      </c>
      <c r="D68" s="28" t="s">
        <v>64</v>
      </c>
      <c r="E68" s="26">
        <v>18339422.42</v>
      </c>
      <c r="F68" s="26">
        <v>90826223</v>
      </c>
      <c r="G68" s="26">
        <v>56763223</v>
      </c>
      <c r="H68" s="26">
        <v>51555799.76</v>
      </c>
      <c r="I68" s="27">
        <f>H68/E68*100</f>
        <v>281.12008426053796</v>
      </c>
      <c r="J68" s="27">
        <f>H68/F68*100</f>
        <v>56.76312198956022</v>
      </c>
      <c r="K68" s="27">
        <f t="shared" si="10"/>
        <v>90.82606137428102</v>
      </c>
      <c r="L68" s="27">
        <f>H68/H70%</f>
        <v>45.128974899060225</v>
      </c>
      <c r="M68" s="27">
        <f t="shared" si="7"/>
        <v>33216377.339999996</v>
      </c>
    </row>
    <row r="69" spans="1:13" s="12" customFormat="1" ht="24.75" customHeight="1">
      <c r="A69" s="25"/>
      <c r="B69" s="25"/>
      <c r="C69" s="17">
        <v>6059</v>
      </c>
      <c r="D69" s="28" t="s">
        <v>64</v>
      </c>
      <c r="E69" s="26">
        <v>106182922.72</v>
      </c>
      <c r="F69" s="26">
        <v>57900048</v>
      </c>
      <c r="G69" s="26">
        <v>68454898</v>
      </c>
      <c r="H69" s="26">
        <v>51215317.02</v>
      </c>
      <c r="I69" s="27">
        <f>H69/E69*100</f>
        <v>48.23310162129619</v>
      </c>
      <c r="J69" s="27">
        <f>H69/F69*100</f>
        <v>88.45470563340466</v>
      </c>
      <c r="K69" s="27">
        <f t="shared" si="10"/>
        <v>74.81614685920648</v>
      </c>
      <c r="L69" s="27">
        <f>H69/H70%</f>
        <v>44.83093593741959</v>
      </c>
      <c r="M69" s="27">
        <f t="shared" si="7"/>
        <v>-54967605.699999996</v>
      </c>
    </row>
    <row r="70" spans="1:13" s="12" customFormat="1" ht="15" customHeight="1">
      <c r="A70" s="53" t="s">
        <v>65</v>
      </c>
      <c r="B70" s="53"/>
      <c r="C70" s="53"/>
      <c r="D70" s="53"/>
      <c r="E70" s="14">
        <f>E19+E25+E57+E60+E63+E10</f>
        <v>133826663.61</v>
      </c>
      <c r="F70" s="14">
        <f>F19+F25+F57+F60+F63+F10</f>
        <v>164197245</v>
      </c>
      <c r="G70" s="14">
        <f>G19+G25+G57+G60+G63+G10</f>
        <v>137330518</v>
      </c>
      <c r="H70" s="14">
        <f>H19+H25+H57+H60+H63+H10</f>
        <v>114241016.72</v>
      </c>
      <c r="I70" s="24">
        <f>H70/E70*100</f>
        <v>85.36491431402875</v>
      </c>
      <c r="J70" s="24">
        <f>H70/F70*100</f>
        <v>69.57547717685519</v>
      </c>
      <c r="K70" s="24">
        <f t="shared" si="10"/>
        <v>83.18691168120402</v>
      </c>
      <c r="L70" s="42">
        <v>100</v>
      </c>
      <c r="M70" s="24">
        <f t="shared" si="7"/>
        <v>-19585646.89</v>
      </c>
    </row>
    <row r="71" spans="1:13" ht="12.75">
      <c r="A71" s="53" t="s">
        <v>66</v>
      </c>
      <c r="B71" s="53"/>
      <c r="C71" s="53"/>
      <c r="D71" s="53"/>
      <c r="E71" s="14"/>
      <c r="F71" s="14"/>
      <c r="G71" s="14"/>
      <c r="H71" s="14"/>
      <c r="I71" s="24"/>
      <c r="J71" s="24"/>
      <c r="K71" s="24"/>
      <c r="L71" s="24"/>
      <c r="M71" s="24"/>
    </row>
    <row r="72" spans="1:13" ht="12.75">
      <c r="A72" s="53" t="s">
        <v>67</v>
      </c>
      <c r="B72" s="53"/>
      <c r="C72" s="53"/>
      <c r="D72" s="53"/>
      <c r="E72" s="14">
        <v>6256654.71</v>
      </c>
      <c r="F72" s="14">
        <v>10835800</v>
      </c>
      <c r="G72" s="14">
        <v>11320419</v>
      </c>
      <c r="H72" s="14">
        <v>11179133.84</v>
      </c>
      <c r="I72" s="24">
        <f>H72/E72*100</f>
        <v>178.6758956368874</v>
      </c>
      <c r="J72" s="24">
        <f>H72/F72*100</f>
        <v>103.16851399988924</v>
      </c>
      <c r="K72" s="24">
        <f>H72/G72*100</f>
        <v>98.75194407556822</v>
      </c>
      <c r="L72" s="24">
        <f>H72/H70*100</f>
        <v>9.785569282352935</v>
      </c>
      <c r="M72" s="24">
        <f>H72-E72</f>
        <v>4922479.13</v>
      </c>
    </row>
    <row r="73" spans="1:13" ht="12.75">
      <c r="A73" s="53" t="s">
        <v>68</v>
      </c>
      <c r="B73" s="53"/>
      <c r="C73" s="53"/>
      <c r="D73" s="53"/>
      <c r="E73" s="14">
        <v>127570008.9</v>
      </c>
      <c r="F73" s="14">
        <v>153361445</v>
      </c>
      <c r="G73" s="14">
        <f>G69+G68+G67+G56</f>
        <v>126010099</v>
      </c>
      <c r="H73" s="14">
        <v>103061882.88</v>
      </c>
      <c r="I73" s="24">
        <f>H73/E73*100</f>
        <v>80.78848921362737</v>
      </c>
      <c r="J73" s="24">
        <f>H73/F73*100</f>
        <v>67.2019508423385</v>
      </c>
      <c r="K73" s="24">
        <f>H73/G73*100</f>
        <v>81.7885897224793</v>
      </c>
      <c r="L73" s="24">
        <f>H73/H70*100</f>
        <v>90.21443071764706</v>
      </c>
      <c r="M73" s="24">
        <f>H73-E73</f>
        <v>-24508126.02000001</v>
      </c>
    </row>
    <row r="74" spans="1:13" ht="12.75">
      <c r="A74" s="53" t="s">
        <v>69</v>
      </c>
      <c r="B74" s="53"/>
      <c r="C74" s="53"/>
      <c r="D74" s="53"/>
      <c r="E74" s="14">
        <v>127570008.9</v>
      </c>
      <c r="F74" s="14">
        <v>153361445</v>
      </c>
      <c r="G74" s="14">
        <f>G73</f>
        <v>126010099</v>
      </c>
      <c r="H74" s="14">
        <v>103061882.88</v>
      </c>
      <c r="I74" s="24">
        <f>H74/E74*100</f>
        <v>80.78848921362737</v>
      </c>
      <c r="J74" s="24">
        <f>H74/F74*100</f>
        <v>67.2019508423385</v>
      </c>
      <c r="K74" s="24">
        <f>H74/G74*100</f>
        <v>81.7885897224793</v>
      </c>
      <c r="L74" s="24">
        <f>H74/H70*100</f>
        <v>90.21443071764706</v>
      </c>
      <c r="M74" s="24">
        <f>H74-E74</f>
        <v>-24508126.02000001</v>
      </c>
    </row>
  </sheetData>
  <sheetProtection/>
  <mergeCells count="31">
    <mergeCell ref="A72:D72"/>
    <mergeCell ref="A73:D73"/>
    <mergeCell ref="A74:D74"/>
    <mergeCell ref="B60:D60"/>
    <mergeCell ref="C61:D61"/>
    <mergeCell ref="B63:D63"/>
    <mergeCell ref="C64:D64"/>
    <mergeCell ref="A70:D70"/>
    <mergeCell ref="A71:D71"/>
    <mergeCell ref="B19:D19"/>
    <mergeCell ref="C20:D20"/>
    <mergeCell ref="B25:D25"/>
    <mergeCell ref="C26:D26"/>
    <mergeCell ref="B57:D57"/>
    <mergeCell ref="C58:D58"/>
    <mergeCell ref="M7:M8"/>
    <mergeCell ref="B10:D10"/>
    <mergeCell ref="C11:D11"/>
    <mergeCell ref="C13:D13"/>
    <mergeCell ref="C15:D15"/>
    <mergeCell ref="C17:D17"/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L7:L8"/>
  </mergeCells>
  <printOptions/>
  <pageMargins left="0.6298611111111111" right="0.5118055555555555" top="1.0881944444444445" bottom="0.8729166666666667" header="0.5118055555555555" footer="0.5118055555555555"/>
  <pageSetup horizontalDpi="300" verticalDpi="300" orientation="landscape" paperSize="9" r:id="rId2"/>
  <headerFooter alignWithMargins="0">
    <oddHeader>&amp;R&amp;"Times New Roman,kursywa"&amp;7Załącznik Nr 2
do Uchwały Nr 
Zarządu WZWiK z dnia 
w sprawie przedstawienia sprawozdania rocznego z wykonania budżetu WZWiK za 2009 rok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2010-03-18T08:52:17Z</cp:lastPrinted>
  <dcterms:created xsi:type="dcterms:W3CDTF">2010-03-18T08:52:46Z</dcterms:created>
  <dcterms:modified xsi:type="dcterms:W3CDTF">2010-03-18T08:52:46Z</dcterms:modified>
  <cp:category/>
  <cp:version/>
  <cp:contentType/>
  <cp:contentStatus/>
</cp:coreProperties>
</file>