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zał nr 1" sheetId="1" r:id="rId1"/>
  </sheets>
  <definedNames>
    <definedName name="_xlnm.Print_Titles" localSheetId="0">'zał nr 1'!$9:$11</definedName>
  </definedNames>
  <calcPr fullCalcOnLoad="1"/>
</workbook>
</file>

<file path=xl/sharedStrings.xml><?xml version="1.0" encoding="utf-8"?>
<sst xmlns="http://schemas.openxmlformats.org/spreadsheetml/2006/main" count="95" uniqueCount="45">
  <si>
    <t>Załącznik nr 1</t>
  </si>
  <si>
    <t>do Uchwały Nr 1/XLIII/2010 Zarządu WZWiK</t>
  </si>
  <si>
    <t>z dnia 31 sierpnia 2010 roku</t>
  </si>
  <si>
    <t>w sprawie przedstawienia informacji o przebiegu wykonania budżetu WZWiK za I półrocze 2010r.</t>
  </si>
  <si>
    <t>INFORMACJA O WYKONANIU DOCHODÓW BUDŻETU WZWiK ZA I PÓŁROCZE 2010 ROKU</t>
  </si>
  <si>
    <t>/zł/</t>
  </si>
  <si>
    <t>DZIAŁ</t>
  </si>
  <si>
    <t>ROZDZ.</t>
  </si>
  <si>
    <t>§</t>
  </si>
  <si>
    <t>WYSZCZEGÓLNIENIE</t>
  </si>
  <si>
    <t>WYKONANIE za I półrocze 2009 r.</t>
  </si>
  <si>
    <t>PLAN  wg uchwały budżetowej na 2010 r.</t>
  </si>
  <si>
    <t>PLAN po zmianach na 30.06.2010 r.</t>
  </si>
  <si>
    <t>WYKONANIE za I półrocze 2010 r.</t>
  </si>
  <si>
    <r>
      <t>%</t>
    </r>
    <r>
      <rPr>
        <b/>
        <sz val="9"/>
        <rFont val="Arial"/>
        <family val="2"/>
      </rPr>
      <t xml:space="preserve">    </t>
    </r>
  </si>
  <si>
    <t>% udziału w dochodach ogółem</t>
  </si>
  <si>
    <t>Odchylenia (8-5)</t>
  </si>
  <si>
    <t>8:7</t>
  </si>
  <si>
    <t>8:6</t>
  </si>
  <si>
    <t>8:5</t>
  </si>
  <si>
    <t>TRANSPORT I ŁĄCZNOŚĆ</t>
  </si>
  <si>
    <t>x</t>
  </si>
  <si>
    <t>Drogi publiczne krajowe</t>
  </si>
  <si>
    <t>0970</t>
  </si>
  <si>
    <t>Wpływy z różnych dochodów</t>
  </si>
  <si>
    <t>Drogi publiczne wojewódzkie</t>
  </si>
  <si>
    <t>Drogi publiczne powiatowe</t>
  </si>
  <si>
    <t>Drogi publiczne gminne</t>
  </si>
  <si>
    <t>GOSPODARKA MIESZKANIOWA</t>
  </si>
  <si>
    <t>Gospodarka gruntami i nieruchomościami</t>
  </si>
  <si>
    <t>0750</t>
  </si>
  <si>
    <t>Dochody z najmu i dzierżawy składników majątkowych skarbu państwa jst lub innych jednostek zaliczanych do sektora finansów publicznych oraz innych umów o podobnym charakterze</t>
  </si>
  <si>
    <t xml:space="preserve">ADMINISTRACJA PUBLICZNA </t>
  </si>
  <si>
    <t>Pozostała działalność</t>
  </si>
  <si>
    <t>0920</t>
  </si>
  <si>
    <t>Pozostałe odsetki</t>
  </si>
  <si>
    <t>GOSPODARKA KOMUNALNA I OCHRONA ŚRODOWISKA</t>
  </si>
  <si>
    <t>Gospodarka ściekowa i ochrona wód</t>
  </si>
  <si>
    <t>0929</t>
  </si>
  <si>
    <t>Środki na dofinansowanie własnych inwestycji gmin (związków gmin), powiatów (związków powiatów), samorządów województwa, pozyskane z innych źródeł</t>
  </si>
  <si>
    <t>Wpływy z wpłat gmin i powiatów na rzecz jednostek samorządu terytorialnego oraz związków gmin lub związków powiatów na dofinansowanie zadań inwestycyjnych i zakupów inwestycyjnych</t>
  </si>
  <si>
    <t>RAZEM DOCHODY</t>
  </si>
  <si>
    <t>z tego:</t>
  </si>
  <si>
    <t>a) dochody bieżące</t>
  </si>
  <si>
    <t>b) dochody majątkowe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</si>
</sst>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#,##0.00"/>
  </numFmts>
  <fonts count="33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Times New Roman"/>
      <family val="1"/>
    </font>
    <font>
      <b/>
      <i/>
      <sz val="8"/>
      <name val="Times New Roman"/>
      <family val="1"/>
    </font>
    <font>
      <b/>
      <i/>
      <sz val="7"/>
      <name val="Times New Roman"/>
      <family val="1"/>
    </font>
    <font>
      <b/>
      <sz val="10.5"/>
      <name val="Times New Roman"/>
      <family val="1"/>
    </font>
    <font>
      <sz val="9.5"/>
      <name val="Times New Roman"/>
      <family val="1"/>
    </font>
    <font>
      <b/>
      <sz val="7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b/>
      <sz val="9"/>
      <name val="Arial"/>
      <family val="2"/>
    </font>
    <font>
      <b/>
      <sz val="8.5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8.5"/>
      <name val="Times New Roman"/>
      <family val="1"/>
    </font>
    <font>
      <sz val="8"/>
      <name val="Arial"/>
      <family val="2"/>
    </font>
    <font>
      <b/>
      <sz val="9.5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164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Protection="0">
      <alignment vertical="top"/>
    </xf>
    <xf numFmtId="164" fontId="1" fillId="3" borderId="0" applyNumberFormat="0" applyBorder="0" applyProtection="0">
      <alignment vertical="top"/>
    </xf>
    <xf numFmtId="164" fontId="1" fillId="4" borderId="0" applyNumberFormat="0" applyBorder="0" applyProtection="0">
      <alignment vertical="top"/>
    </xf>
    <xf numFmtId="164" fontId="1" fillId="5" borderId="0" applyNumberFormat="0" applyBorder="0" applyProtection="0">
      <alignment vertical="top"/>
    </xf>
    <xf numFmtId="164" fontId="1" fillId="6" borderId="0" applyNumberFormat="0" applyBorder="0" applyProtection="0">
      <alignment vertical="top"/>
    </xf>
    <xf numFmtId="164" fontId="1" fillId="7" borderId="0" applyNumberFormat="0" applyBorder="0" applyProtection="0">
      <alignment vertical="top"/>
    </xf>
    <xf numFmtId="164" fontId="1" fillId="8" borderId="0" applyNumberFormat="0" applyBorder="0" applyProtection="0">
      <alignment vertical="top"/>
    </xf>
    <xf numFmtId="164" fontId="1" fillId="9" borderId="0" applyNumberFormat="0" applyBorder="0" applyProtection="0">
      <alignment vertical="top"/>
    </xf>
    <xf numFmtId="164" fontId="1" fillId="10" borderId="0" applyNumberFormat="0" applyBorder="0" applyProtection="0">
      <alignment vertical="top"/>
    </xf>
    <xf numFmtId="164" fontId="1" fillId="5" borderId="0" applyNumberFormat="0" applyBorder="0" applyProtection="0">
      <alignment vertical="top"/>
    </xf>
    <xf numFmtId="164" fontId="1" fillId="8" borderId="0" applyNumberFormat="0" applyBorder="0" applyProtection="0">
      <alignment vertical="top"/>
    </xf>
    <xf numFmtId="164" fontId="1" fillId="11" borderId="0" applyNumberFormat="0" applyBorder="0" applyProtection="0">
      <alignment vertical="top"/>
    </xf>
    <xf numFmtId="164" fontId="2" fillId="12" borderId="0" applyNumberFormat="0" applyBorder="0" applyProtection="0">
      <alignment vertical="top"/>
    </xf>
    <xf numFmtId="164" fontId="2" fillId="9" borderId="0" applyNumberFormat="0" applyBorder="0" applyProtection="0">
      <alignment vertical="top"/>
    </xf>
    <xf numFmtId="164" fontId="2" fillId="10" borderId="0" applyNumberFormat="0" applyBorder="0" applyProtection="0">
      <alignment vertical="top"/>
    </xf>
    <xf numFmtId="164" fontId="2" fillId="13" borderId="0" applyNumberFormat="0" applyBorder="0" applyProtection="0">
      <alignment vertical="top"/>
    </xf>
    <xf numFmtId="164" fontId="2" fillId="14" borderId="0" applyNumberFormat="0" applyBorder="0" applyProtection="0">
      <alignment vertical="top"/>
    </xf>
    <xf numFmtId="164" fontId="2" fillId="15" borderId="0" applyNumberFormat="0" applyBorder="0" applyProtection="0">
      <alignment vertical="top"/>
    </xf>
    <xf numFmtId="164" fontId="2" fillId="16" borderId="0" applyNumberFormat="0" applyBorder="0" applyProtection="0">
      <alignment vertical="top"/>
    </xf>
    <xf numFmtId="164" fontId="2" fillId="17" borderId="0" applyNumberFormat="0" applyBorder="0" applyProtection="0">
      <alignment vertical="top"/>
    </xf>
    <xf numFmtId="164" fontId="2" fillId="18" borderId="0" applyNumberFormat="0" applyBorder="0" applyProtection="0">
      <alignment vertical="top"/>
    </xf>
    <xf numFmtId="164" fontId="2" fillId="13" borderId="0" applyNumberFormat="0" applyBorder="0" applyProtection="0">
      <alignment vertical="top"/>
    </xf>
    <xf numFmtId="164" fontId="2" fillId="14" borderId="0" applyNumberFormat="0" applyBorder="0" applyProtection="0">
      <alignment vertical="top"/>
    </xf>
    <xf numFmtId="164" fontId="2" fillId="19" borderId="0" applyNumberFormat="0" applyBorder="0" applyProtection="0">
      <alignment vertical="top"/>
    </xf>
    <xf numFmtId="164" fontId="3" fillId="7" borderId="1" applyNumberFormat="0" applyProtection="0">
      <alignment vertical="top"/>
    </xf>
    <xf numFmtId="164" fontId="4" fillId="20" borderId="2" applyNumberFormat="0" applyProtection="0">
      <alignment vertical="top"/>
    </xf>
    <xf numFmtId="164" fontId="5" fillId="4" borderId="0" applyNumberFormat="0" applyBorder="0" applyProtection="0">
      <alignment vertical="top"/>
    </xf>
    <xf numFmtId="164" fontId="6" fillId="0" borderId="3" applyNumberFormat="0" applyFill="0" applyProtection="0">
      <alignment vertical="top"/>
    </xf>
    <xf numFmtId="164" fontId="7" fillId="21" borderId="4" applyNumberFormat="0" applyProtection="0">
      <alignment vertical="top"/>
    </xf>
    <xf numFmtId="164" fontId="8" fillId="0" borderId="5" applyNumberFormat="0" applyFill="0" applyProtection="0">
      <alignment vertical="top"/>
    </xf>
    <xf numFmtId="164" fontId="9" fillId="0" borderId="6" applyNumberFormat="0" applyFill="0" applyProtection="0">
      <alignment vertical="top"/>
    </xf>
    <xf numFmtId="164" fontId="10" fillId="0" borderId="7" applyNumberFormat="0" applyFill="0" applyProtection="0">
      <alignment vertical="top"/>
    </xf>
    <xf numFmtId="164" fontId="10" fillId="0" borderId="0" applyNumberFormat="0" applyFill="0" applyBorder="0" applyProtection="0">
      <alignment vertical="top"/>
    </xf>
    <xf numFmtId="164" fontId="11" fillId="22" borderId="0" applyNumberFormat="0" applyBorder="0" applyProtection="0">
      <alignment vertical="top"/>
    </xf>
    <xf numFmtId="164" fontId="12" fillId="20" borderId="1" applyNumberFormat="0" applyProtection="0">
      <alignment vertical="top"/>
    </xf>
    <xf numFmtId="164" fontId="13" fillId="0" borderId="8" applyNumberFormat="0" applyFill="0" applyProtection="0">
      <alignment vertical="top"/>
    </xf>
    <xf numFmtId="164" fontId="14" fillId="0" borderId="0" applyNumberFormat="0" applyFill="0" applyBorder="0" applyProtection="0">
      <alignment vertical="top"/>
    </xf>
    <xf numFmtId="164" fontId="15" fillId="0" borderId="0" applyNumberFormat="0" applyFill="0" applyBorder="0" applyProtection="0">
      <alignment vertical="top"/>
    </xf>
    <xf numFmtId="164" fontId="16" fillId="0" borderId="0" applyNumberFormat="0" applyFill="0" applyBorder="0" applyProtection="0">
      <alignment vertical="top"/>
    </xf>
    <xf numFmtId="164" fontId="0" fillId="23" borderId="9" applyNumberFormat="0" applyProtection="0">
      <alignment vertical="top"/>
    </xf>
    <xf numFmtId="164" fontId="17" fillId="3" borderId="0" applyNumberFormat="0" applyBorder="0" applyProtection="0">
      <alignment vertical="top"/>
    </xf>
  </cellStyleXfs>
  <cellXfs count="55">
    <xf numFmtId="164" fontId="0" fillId="0" borderId="0" xfId="0" applyAlignment="1">
      <alignment vertical="top"/>
    </xf>
    <xf numFmtId="164" fontId="18" fillId="0" borderId="0" xfId="0" applyNumberFormat="1" applyFont="1" applyFill="1" applyBorder="1" applyAlignment="1" applyProtection="1">
      <alignment vertical="top"/>
      <protection/>
    </xf>
    <xf numFmtId="164" fontId="19" fillId="0" borderId="0" xfId="0" applyNumberFormat="1" applyFont="1" applyFill="1" applyBorder="1" applyAlignment="1" applyProtection="1">
      <alignment horizontal="left" vertical="top"/>
      <protection/>
    </xf>
    <xf numFmtId="164" fontId="19" fillId="0" borderId="0" xfId="0" applyNumberFormat="1" applyFont="1" applyFill="1" applyBorder="1" applyAlignment="1" applyProtection="1">
      <alignment vertical="top"/>
      <protection/>
    </xf>
    <xf numFmtId="164" fontId="20" fillId="0" borderId="0" xfId="0" applyNumberFormat="1" applyFont="1" applyFill="1" applyBorder="1" applyAlignment="1" applyProtection="1">
      <alignment vertical="top"/>
      <protection/>
    </xf>
    <xf numFmtId="164" fontId="21" fillId="0" borderId="0" xfId="0" applyNumberFormat="1" applyFont="1" applyFill="1" applyBorder="1" applyAlignment="1" applyProtection="1">
      <alignment horizontal="center" vertical="top"/>
      <protection/>
    </xf>
    <xf numFmtId="164" fontId="22" fillId="0" borderId="0" xfId="0" applyNumberFormat="1" applyFont="1" applyFill="1" applyBorder="1" applyAlignment="1" applyProtection="1">
      <alignment horizontal="center" vertical="top"/>
      <protection/>
    </xf>
    <xf numFmtId="164" fontId="23" fillId="0" borderId="10" xfId="0" applyNumberFormat="1" applyFont="1" applyFill="1" applyBorder="1" applyAlignment="1" applyProtection="1">
      <alignment horizontal="center" vertical="center"/>
      <protection/>
    </xf>
    <xf numFmtId="164" fontId="23" fillId="0" borderId="10" xfId="0" applyNumberFormat="1" applyFont="1" applyFill="1" applyBorder="1" applyAlignment="1" applyProtection="1">
      <alignment horizontal="center" vertical="center" wrapText="1"/>
      <protection/>
    </xf>
    <xf numFmtId="164" fontId="24" fillId="0" borderId="10" xfId="0" applyNumberFormat="1" applyFont="1" applyFill="1" applyBorder="1" applyAlignment="1" applyProtection="1">
      <alignment horizontal="center" vertical="center" wrapText="1"/>
      <protection/>
    </xf>
    <xf numFmtId="164" fontId="24" fillId="0" borderId="10" xfId="0" applyNumberFormat="1" applyFont="1" applyFill="1" applyBorder="1" applyAlignment="1" applyProtection="1">
      <alignment horizontal="center" vertical="center"/>
      <protection/>
    </xf>
    <xf numFmtId="164" fontId="24" fillId="0" borderId="10" xfId="0" applyNumberFormat="1" applyFont="1" applyFill="1" applyBorder="1" applyAlignment="1" applyProtection="1">
      <alignment horizontal="center" vertical="center" wrapText="1"/>
      <protection/>
    </xf>
    <xf numFmtId="164" fontId="25" fillId="0" borderId="10" xfId="0" applyNumberFormat="1" applyFont="1" applyFill="1" applyBorder="1" applyAlignment="1" applyProtection="1">
      <alignment horizontal="center" vertical="center" wrapText="1"/>
      <protection/>
    </xf>
    <xf numFmtId="164" fontId="27" fillId="0" borderId="10" xfId="0" applyNumberFormat="1" applyFont="1" applyFill="1" applyBorder="1" applyAlignment="1" applyProtection="1">
      <alignment horizontal="center" vertical="center" wrapText="1"/>
      <protection/>
    </xf>
    <xf numFmtId="164" fontId="28" fillId="0" borderId="0" xfId="0" applyNumberFormat="1" applyFont="1" applyFill="1" applyBorder="1" applyAlignment="1" applyProtection="1">
      <alignment vertical="top"/>
      <protection/>
    </xf>
    <xf numFmtId="165" fontId="25" fillId="0" borderId="10" xfId="0" applyNumberFormat="1" applyFont="1" applyFill="1" applyBorder="1" applyAlignment="1" applyProtection="1">
      <alignment horizontal="center" vertical="center" wrapText="1"/>
      <protection/>
    </xf>
    <xf numFmtId="164" fontId="24" fillId="0" borderId="10" xfId="0" applyNumberFormat="1" applyFont="1" applyFill="1" applyBorder="1" applyAlignment="1" applyProtection="1">
      <alignment horizontal="center" vertical="top"/>
      <protection/>
    </xf>
    <xf numFmtId="164" fontId="24" fillId="6" borderId="10" xfId="0" applyNumberFormat="1" applyFont="1" applyFill="1" applyBorder="1" applyAlignment="1" applyProtection="1">
      <alignment horizontal="center" vertical="center"/>
      <protection/>
    </xf>
    <xf numFmtId="164" fontId="18" fillId="6" borderId="10" xfId="0" applyNumberFormat="1" applyFont="1" applyFill="1" applyBorder="1" applyAlignment="1" applyProtection="1">
      <alignment horizontal="left" vertical="center"/>
      <protection/>
    </xf>
    <xf numFmtId="164" fontId="18" fillId="6" borderId="10" xfId="0" applyNumberFormat="1" applyFont="1" applyFill="1" applyBorder="1" applyAlignment="1" applyProtection="1">
      <alignment horizontal="center" vertical="center"/>
      <protection/>
    </xf>
    <xf numFmtId="164" fontId="27" fillId="6" borderId="10" xfId="0" applyNumberFormat="1" applyFont="1" applyFill="1" applyBorder="1" applyAlignment="1" applyProtection="1">
      <alignment horizontal="left" vertical="center"/>
      <protection/>
    </xf>
    <xf numFmtId="166" fontId="24" fillId="6" borderId="10" xfId="0" applyNumberFormat="1" applyFont="1" applyFill="1" applyBorder="1" applyAlignment="1" applyProtection="1">
      <alignment horizontal="right" vertical="center"/>
      <protection/>
    </xf>
    <xf numFmtId="166" fontId="27" fillId="6" borderId="10" xfId="0" applyNumberFormat="1" applyFont="1" applyFill="1" applyBorder="1" applyAlignment="1" applyProtection="1">
      <alignment horizontal="right" vertical="center"/>
      <protection/>
    </xf>
    <xf numFmtId="166" fontId="27" fillId="6" borderId="10" xfId="0" applyNumberFormat="1" applyFont="1" applyFill="1" applyBorder="1" applyAlignment="1" applyProtection="1">
      <alignment horizontal="center" vertical="center"/>
      <protection/>
    </xf>
    <xf numFmtId="164" fontId="18" fillId="0" borderId="10" xfId="0" applyNumberFormat="1" applyFont="1" applyFill="1" applyBorder="1" applyAlignment="1" applyProtection="1">
      <alignment horizontal="center" vertical="center"/>
      <protection/>
    </xf>
    <xf numFmtId="164" fontId="28" fillId="0" borderId="10" xfId="0" applyNumberFormat="1" applyFont="1" applyFill="1" applyBorder="1" applyAlignment="1" applyProtection="1">
      <alignment horizontal="center" vertical="center"/>
      <protection/>
    </xf>
    <xf numFmtId="164" fontId="24" fillId="0" borderId="10" xfId="0" applyNumberFormat="1" applyFont="1" applyFill="1" applyBorder="1" applyAlignment="1" applyProtection="1">
      <alignment horizontal="left" vertical="center" wrapText="1"/>
      <protection/>
    </xf>
    <xf numFmtId="166" fontId="24" fillId="0" borderId="10" xfId="0" applyNumberFormat="1" applyFont="1" applyFill="1" applyBorder="1" applyAlignment="1" applyProtection="1">
      <alignment horizontal="right" vertical="center"/>
      <protection/>
    </xf>
    <xf numFmtId="166" fontId="27" fillId="0" borderId="10" xfId="0" applyNumberFormat="1" applyFont="1" applyFill="1" applyBorder="1" applyAlignment="1" applyProtection="1">
      <alignment horizontal="right" vertical="center"/>
      <protection/>
    </xf>
    <xf numFmtId="166" fontId="27" fillId="0" borderId="10" xfId="0" applyNumberFormat="1" applyFont="1" applyFill="1" applyBorder="1" applyAlignment="1" applyProtection="1">
      <alignment horizontal="center" vertical="center"/>
      <protection/>
    </xf>
    <xf numFmtId="165" fontId="29" fillId="0" borderId="10" xfId="0" applyNumberFormat="1" applyFont="1" applyFill="1" applyBorder="1" applyAlignment="1" applyProtection="1">
      <alignment horizontal="center" vertical="center"/>
      <protection/>
    </xf>
    <xf numFmtId="164" fontId="29" fillId="0" borderId="10" xfId="0" applyNumberFormat="1" applyFont="1" applyFill="1" applyBorder="1" applyAlignment="1" applyProtection="1">
      <alignment horizontal="left" vertical="center"/>
      <protection/>
    </xf>
    <xf numFmtId="166" fontId="29" fillId="0" borderId="10" xfId="0" applyNumberFormat="1" applyFont="1" applyFill="1" applyBorder="1" applyAlignment="1" applyProtection="1">
      <alignment horizontal="right" vertical="center"/>
      <protection/>
    </xf>
    <xf numFmtId="166" fontId="30" fillId="0" borderId="10" xfId="0" applyNumberFormat="1" applyFont="1" applyFill="1" applyBorder="1" applyAlignment="1" applyProtection="1">
      <alignment horizontal="right" vertical="center"/>
      <protection/>
    </xf>
    <xf numFmtId="166" fontId="30" fillId="0" borderId="10" xfId="0" applyNumberFormat="1" applyFont="1" applyFill="1" applyBorder="1" applyAlignment="1" applyProtection="1">
      <alignment horizontal="center" vertical="center"/>
      <protection/>
    </xf>
    <xf numFmtId="166" fontId="24" fillId="0" borderId="10" xfId="0" applyNumberFormat="1" applyFont="1" applyFill="1" applyBorder="1" applyAlignment="1" applyProtection="1">
      <alignment horizontal="center" vertical="center"/>
      <protection/>
    </xf>
    <xf numFmtId="166" fontId="29" fillId="0" borderId="10" xfId="0" applyNumberFormat="1" applyFont="1" applyFill="1" applyBorder="1" applyAlignment="1" applyProtection="1">
      <alignment horizontal="center" vertical="center"/>
      <protection/>
    </xf>
    <xf numFmtId="165" fontId="29" fillId="0" borderId="10" xfId="0" applyNumberFormat="1" applyFont="1" applyFill="1" applyBorder="1" applyAlignment="1" applyProtection="1">
      <alignment horizontal="center" vertical="top"/>
      <protection/>
    </xf>
    <xf numFmtId="164" fontId="29" fillId="0" borderId="10" xfId="0" applyNumberFormat="1" applyFont="1" applyFill="1" applyBorder="1" applyAlignment="1" applyProtection="1">
      <alignment horizontal="justify" vertical="center"/>
      <protection/>
    </xf>
    <xf numFmtId="165" fontId="18" fillId="6" borderId="10" xfId="0" applyNumberFormat="1" applyFont="1" applyFill="1" applyBorder="1" applyAlignment="1" applyProtection="1">
      <alignment horizontal="center" vertical="center"/>
      <protection/>
    </xf>
    <xf numFmtId="164" fontId="24" fillId="6" borderId="10" xfId="0" applyNumberFormat="1" applyFont="1" applyFill="1" applyBorder="1" applyAlignment="1" applyProtection="1">
      <alignment horizontal="left" vertical="center"/>
      <protection/>
    </xf>
    <xf numFmtId="165" fontId="28" fillId="0" borderId="10" xfId="0" applyNumberFormat="1" applyFont="1" applyFill="1" applyBorder="1" applyAlignment="1" applyProtection="1">
      <alignment horizontal="center" vertical="center"/>
      <protection/>
    </xf>
    <xf numFmtId="164" fontId="24" fillId="0" borderId="10" xfId="0" applyNumberFormat="1" applyFont="1" applyFill="1" applyBorder="1" applyAlignment="1" applyProtection="1">
      <alignment horizontal="left" vertical="center"/>
      <protection/>
    </xf>
    <xf numFmtId="164" fontId="28" fillId="6" borderId="10" xfId="0" applyNumberFormat="1" applyFont="1" applyFill="1" applyBorder="1" applyAlignment="1" applyProtection="1">
      <alignment horizontal="center" vertical="center"/>
      <protection/>
    </xf>
    <xf numFmtId="165" fontId="28" fillId="6" borderId="10" xfId="0" applyNumberFormat="1" applyFont="1" applyFill="1" applyBorder="1" applyAlignment="1" applyProtection="1">
      <alignment horizontal="center" vertical="center"/>
      <protection/>
    </xf>
    <xf numFmtId="164" fontId="24" fillId="6" borderId="10" xfId="0" applyNumberFormat="1" applyFont="1" applyFill="1" applyBorder="1" applyAlignment="1" applyProtection="1">
      <alignment horizontal="left" vertical="center" wrapText="1"/>
      <protection/>
    </xf>
    <xf numFmtId="166" fontId="24" fillId="6" borderId="10" xfId="0" applyNumberFormat="1" applyFont="1" applyFill="1" applyBorder="1" applyAlignment="1" applyProtection="1">
      <alignment horizontal="right" vertical="center" wrapText="1"/>
      <protection/>
    </xf>
    <xf numFmtId="164" fontId="28" fillId="0" borderId="10" xfId="0" applyNumberFormat="1" applyFont="1" applyFill="1" applyBorder="1" applyAlignment="1" applyProtection="1">
      <alignment horizontal="left" vertical="center"/>
      <protection/>
    </xf>
    <xf numFmtId="164" fontId="18" fillId="0" borderId="10" xfId="0" applyNumberFormat="1" applyFont="1" applyFill="1" applyBorder="1" applyAlignment="1" applyProtection="1">
      <alignment horizontal="left" vertical="center"/>
      <protection/>
    </xf>
    <xf numFmtId="164" fontId="29" fillId="0" borderId="10" xfId="0" applyNumberFormat="1" applyFont="1" applyFill="1" applyBorder="1" applyAlignment="1" applyProtection="1">
      <alignment horizontal="justify" vertical="top"/>
      <protection/>
    </xf>
    <xf numFmtId="164" fontId="0" fillId="0" borderId="0" xfId="0" applyFont="1" applyAlignment="1">
      <alignment vertical="top"/>
    </xf>
    <xf numFmtId="164" fontId="31" fillId="0" borderId="0" xfId="0" applyFont="1" applyAlignment="1">
      <alignment vertical="top"/>
    </xf>
    <xf numFmtId="164" fontId="29" fillId="0" borderId="10" xfId="0" applyNumberFormat="1" applyFont="1" applyFill="1" applyBorder="1" applyAlignment="1" applyProtection="1">
      <alignment horizontal="center" vertical="top"/>
      <protection/>
    </xf>
    <xf numFmtId="164" fontId="29" fillId="0" borderId="10" xfId="0" applyNumberFormat="1" applyFont="1" applyFill="1" applyBorder="1" applyAlignment="1" applyProtection="1">
      <alignment horizontal="left" vertical="top" wrapText="1"/>
      <protection/>
    </xf>
    <xf numFmtId="164" fontId="32" fillId="0" borderId="10" xfId="0" applyNumberFormat="1" applyFont="1" applyFill="1" applyBorder="1" applyAlignment="1" applyProtection="1">
      <alignment horizontal="left" vertical="center"/>
      <protection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kcent 1" xfId="20"/>
    <cellStyle name="20% - akcent 2" xfId="21"/>
    <cellStyle name="20% - akcent 3" xfId="22"/>
    <cellStyle name="20% - akcent 4" xfId="23"/>
    <cellStyle name="20% - akcent 5" xfId="24"/>
    <cellStyle name="20% - akcent 6" xfId="25"/>
    <cellStyle name="40% - akcent 1" xfId="26"/>
    <cellStyle name="40% - akcent 2" xfId="27"/>
    <cellStyle name="40% - akcent 3" xfId="28"/>
    <cellStyle name="40% - akcent 4" xfId="29"/>
    <cellStyle name="40% - akcent 5" xfId="30"/>
    <cellStyle name="40% - akcent 6" xfId="31"/>
    <cellStyle name="60% - akcent 1" xfId="32"/>
    <cellStyle name="60% - akcent 2" xfId="33"/>
    <cellStyle name="60% - akcent 3" xfId="34"/>
    <cellStyle name="60% - akcent 4" xfId="35"/>
    <cellStyle name="60% - akcent 5" xfId="36"/>
    <cellStyle name="60% - akcent 6" xfId="37"/>
    <cellStyle name="Akcent 1" xfId="38"/>
    <cellStyle name="Akcent 2" xfId="39"/>
    <cellStyle name="Akcent 3" xfId="40"/>
    <cellStyle name="Akcent 4" xfId="41"/>
    <cellStyle name="Akcent 5" xfId="42"/>
    <cellStyle name="Akcent 6" xfId="43"/>
    <cellStyle name="Dane wejściowe" xfId="44"/>
    <cellStyle name="Dane wyjściowe" xfId="45"/>
    <cellStyle name="Dobre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e" xfId="53"/>
    <cellStyle name="Obliczenia" xfId="54"/>
    <cellStyle name="Suma" xfId="55"/>
    <cellStyle name="Tekst objaśnienia" xfId="56"/>
    <cellStyle name="Tekst ostrzeżenia" xfId="57"/>
    <cellStyle name="Tytuł" xfId="58"/>
    <cellStyle name="Uwaga" xfId="59"/>
    <cellStyle name="Złe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tabSelected="1" zoomScaleSheetLayoutView="100" workbookViewId="0" topLeftCell="D1">
      <selection activeCell="H4" sqref="H4"/>
    </sheetView>
  </sheetViews>
  <sheetFormatPr defaultColWidth="9.140625" defaultRowHeight="12.75"/>
  <cols>
    <col min="1" max="1" width="4.57421875" style="1" customWidth="1"/>
    <col min="2" max="2" width="6.140625" style="1" customWidth="1"/>
    <col min="3" max="3" width="4.8515625" style="1" customWidth="1"/>
    <col min="4" max="4" width="30.421875" style="1" customWidth="1"/>
    <col min="5" max="5" width="12.140625" style="1" customWidth="1"/>
    <col min="6" max="7" width="12.57421875" style="1" customWidth="1"/>
    <col min="8" max="8" width="11.8515625" style="1" customWidth="1"/>
    <col min="9" max="9" width="6.57421875" style="1" customWidth="1"/>
    <col min="10" max="10" width="9.00390625" style="1" customWidth="1"/>
    <col min="11" max="11" width="7.140625" style="1" customWidth="1"/>
    <col min="12" max="12" width="10.28125" style="1" customWidth="1"/>
    <col min="13" max="13" width="14.00390625" style="1" customWidth="1"/>
    <col min="14" max="16384" width="9.140625" style="1" customWidth="1"/>
  </cols>
  <sheetData>
    <row r="1" spans="8:13" ht="11.25" customHeight="1">
      <c r="H1" s="2" t="s">
        <v>0</v>
      </c>
      <c r="I1" s="2"/>
      <c r="J1" s="2"/>
      <c r="K1" s="2"/>
      <c r="L1" s="2"/>
      <c r="M1" s="2"/>
    </row>
    <row r="2" spans="8:13" ht="12" customHeight="1">
      <c r="H2" s="3" t="s">
        <v>1</v>
      </c>
      <c r="I2" s="3"/>
      <c r="J2" s="3"/>
      <c r="K2" s="3"/>
      <c r="L2" s="3"/>
      <c r="M2" s="3"/>
    </row>
    <row r="3" spans="8:13" ht="12" customHeight="1">
      <c r="H3" s="3" t="s">
        <v>2</v>
      </c>
      <c r="I3" s="3"/>
      <c r="J3" s="3"/>
      <c r="K3" s="3"/>
      <c r="L3" s="3"/>
      <c r="M3" s="3"/>
    </row>
    <row r="4" spans="8:13" ht="10.5" customHeight="1">
      <c r="H4" s="4" t="s">
        <v>3</v>
      </c>
      <c r="I4" s="4"/>
      <c r="J4" s="4"/>
      <c r="K4" s="4"/>
      <c r="L4" s="4"/>
      <c r="M4" s="4"/>
    </row>
    <row r="6" spans="1:13" ht="19.5" customHeight="1">
      <c r="A6" s="5" t="s">
        <v>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ht="3.75" customHeight="1"/>
    <row r="8" spans="12:13" ht="13.5" customHeight="1">
      <c r="L8" s="6"/>
      <c r="M8" s="6" t="s">
        <v>5</v>
      </c>
    </row>
    <row r="9" spans="1:13" s="14" customFormat="1" ht="43.5" customHeight="1">
      <c r="A9" s="7" t="s">
        <v>6</v>
      </c>
      <c r="B9" s="8" t="s">
        <v>7</v>
      </c>
      <c r="C9" s="9" t="s">
        <v>8</v>
      </c>
      <c r="D9" s="10" t="s">
        <v>9</v>
      </c>
      <c r="E9" s="11" t="s">
        <v>10</v>
      </c>
      <c r="F9" s="9" t="s">
        <v>11</v>
      </c>
      <c r="G9" s="11" t="s">
        <v>12</v>
      </c>
      <c r="H9" s="11" t="s">
        <v>13</v>
      </c>
      <c r="I9" s="12" t="s">
        <v>14</v>
      </c>
      <c r="J9" s="12" t="s">
        <v>14</v>
      </c>
      <c r="K9" s="12" t="s">
        <v>14</v>
      </c>
      <c r="L9" s="11" t="s">
        <v>15</v>
      </c>
      <c r="M9" s="13" t="s">
        <v>16</v>
      </c>
    </row>
    <row r="10" spans="1:13" s="14" customFormat="1" ht="12.75">
      <c r="A10" s="7"/>
      <c r="B10" s="8"/>
      <c r="C10" s="9"/>
      <c r="D10" s="10"/>
      <c r="E10" s="11"/>
      <c r="F10" s="11"/>
      <c r="G10" s="11"/>
      <c r="H10" s="11"/>
      <c r="I10" s="15" t="s">
        <v>17</v>
      </c>
      <c r="J10" s="15" t="s">
        <v>18</v>
      </c>
      <c r="K10" s="15" t="s">
        <v>19</v>
      </c>
      <c r="L10" s="11"/>
      <c r="M10" s="13"/>
    </row>
    <row r="11" spans="1:13" s="14" customFormat="1" ht="12" customHeight="1">
      <c r="A11" s="16">
        <v>1</v>
      </c>
      <c r="B11" s="16">
        <v>2</v>
      </c>
      <c r="C11" s="16">
        <v>3</v>
      </c>
      <c r="D11" s="16">
        <v>4</v>
      </c>
      <c r="E11" s="16">
        <v>5</v>
      </c>
      <c r="F11" s="16">
        <v>6</v>
      </c>
      <c r="G11" s="16">
        <v>7</v>
      </c>
      <c r="H11" s="16">
        <v>8</v>
      </c>
      <c r="I11" s="16">
        <v>9</v>
      </c>
      <c r="J11" s="16">
        <v>10</v>
      </c>
      <c r="K11" s="16">
        <v>11</v>
      </c>
      <c r="L11" s="16">
        <v>12</v>
      </c>
      <c r="M11" s="16">
        <v>13</v>
      </c>
    </row>
    <row r="12" spans="1:13" ht="15.75" customHeight="1">
      <c r="A12" s="17">
        <v>600</v>
      </c>
      <c r="B12" s="18"/>
      <c r="C12" s="19"/>
      <c r="D12" s="20" t="s">
        <v>20</v>
      </c>
      <c r="E12" s="21">
        <f>E13+E15+E17+E19</f>
        <v>0</v>
      </c>
      <c r="F12" s="21">
        <f>F13+F15+F17+F19</f>
        <v>518000</v>
      </c>
      <c r="G12" s="21">
        <f>G13+G15+G17+G19</f>
        <v>118000</v>
      </c>
      <c r="H12" s="21">
        <f>H13+H15+H17+H19</f>
        <v>25699.7</v>
      </c>
      <c r="I12" s="21">
        <f>H12/G12*100</f>
        <v>21.779406779661016</v>
      </c>
      <c r="J12" s="22">
        <f>H12/F12%</f>
        <v>4.961332046332046</v>
      </c>
      <c r="K12" s="23" t="s">
        <v>21</v>
      </c>
      <c r="L12" s="22">
        <f>L13+L19</f>
        <v>0.07011895917143207</v>
      </c>
      <c r="M12" s="21">
        <f>H12-E12</f>
        <v>25699.7</v>
      </c>
    </row>
    <row r="13" spans="1:13" ht="20.25" customHeight="1">
      <c r="A13" s="24"/>
      <c r="B13" s="10">
        <v>60011</v>
      </c>
      <c r="C13" s="25"/>
      <c r="D13" s="26" t="s">
        <v>22</v>
      </c>
      <c r="E13" s="27">
        <f>E14</f>
        <v>0</v>
      </c>
      <c r="F13" s="27">
        <f>F14</f>
        <v>3000</v>
      </c>
      <c r="G13" s="27">
        <f>G14</f>
        <v>3000</v>
      </c>
      <c r="H13" s="27">
        <f>H14</f>
        <v>2831.7</v>
      </c>
      <c r="I13" s="27">
        <f>H13/G13*100</f>
        <v>94.39</v>
      </c>
      <c r="J13" s="28">
        <f>H13/F13%</f>
        <v>94.39</v>
      </c>
      <c r="K13" s="29" t="s">
        <v>21</v>
      </c>
      <c r="L13" s="27">
        <f>L14+L15</f>
        <v>0.007725999007215811</v>
      </c>
      <c r="M13" s="27">
        <f>H13-E13</f>
        <v>2831.7</v>
      </c>
    </row>
    <row r="14" spans="1:13" ht="12.75" customHeight="1">
      <c r="A14" s="24"/>
      <c r="B14" s="24"/>
      <c r="C14" s="30" t="s">
        <v>23</v>
      </c>
      <c r="D14" s="31" t="s">
        <v>24</v>
      </c>
      <c r="E14" s="32">
        <v>0</v>
      </c>
      <c r="F14" s="32">
        <v>3000</v>
      </c>
      <c r="G14" s="32">
        <v>3000</v>
      </c>
      <c r="H14" s="32">
        <v>2831.7</v>
      </c>
      <c r="I14" s="32">
        <f>H14/G14*100</f>
        <v>94.39</v>
      </c>
      <c r="J14" s="33">
        <f>H14/F14%</f>
        <v>94.39</v>
      </c>
      <c r="K14" s="34" t="s">
        <v>21</v>
      </c>
      <c r="L14" s="32">
        <f>H14/H38*100</f>
        <v>0.007725999007215811</v>
      </c>
      <c r="M14" s="32">
        <f>H14-E14</f>
        <v>2831.7</v>
      </c>
    </row>
    <row r="15" spans="1:13" ht="20.25" customHeight="1">
      <c r="A15" s="24"/>
      <c r="B15" s="10">
        <v>60013</v>
      </c>
      <c r="C15" s="25"/>
      <c r="D15" s="26" t="s">
        <v>25</v>
      </c>
      <c r="E15" s="27">
        <f>E16</f>
        <v>0</v>
      </c>
      <c r="F15" s="27">
        <f>F16</f>
        <v>5000</v>
      </c>
      <c r="G15" s="27">
        <f>G16</f>
        <v>5000</v>
      </c>
      <c r="H15" s="27">
        <f>H16</f>
        <v>0</v>
      </c>
      <c r="I15" s="35" t="s">
        <v>21</v>
      </c>
      <c r="J15" s="29" t="s">
        <v>21</v>
      </c>
      <c r="K15" s="29" t="s">
        <v>21</v>
      </c>
      <c r="L15" s="35" t="s">
        <v>21</v>
      </c>
      <c r="M15" s="27">
        <f>H15-E15</f>
        <v>0</v>
      </c>
    </row>
    <row r="16" spans="1:13" ht="12.75" customHeight="1">
      <c r="A16" s="24"/>
      <c r="B16" s="24"/>
      <c r="C16" s="30" t="s">
        <v>23</v>
      </c>
      <c r="D16" s="31" t="s">
        <v>24</v>
      </c>
      <c r="E16" s="32">
        <v>0</v>
      </c>
      <c r="F16" s="32">
        <v>5000</v>
      </c>
      <c r="G16" s="32">
        <v>5000</v>
      </c>
      <c r="H16" s="32">
        <v>0</v>
      </c>
      <c r="I16" s="36" t="s">
        <v>21</v>
      </c>
      <c r="J16" s="34" t="s">
        <v>21</v>
      </c>
      <c r="K16" s="34" t="s">
        <v>21</v>
      </c>
      <c r="L16" s="36" t="s">
        <v>21</v>
      </c>
      <c r="M16" s="32">
        <f>H16-E16</f>
        <v>0</v>
      </c>
    </row>
    <row r="17" spans="1:13" ht="20.25" customHeight="1">
      <c r="A17" s="24"/>
      <c r="B17" s="10">
        <v>60014</v>
      </c>
      <c r="C17" s="25"/>
      <c r="D17" s="26" t="s">
        <v>26</v>
      </c>
      <c r="E17" s="27">
        <f>E18</f>
        <v>0</v>
      </c>
      <c r="F17" s="27">
        <f>F18</f>
        <v>10000</v>
      </c>
      <c r="G17" s="27">
        <f>G18</f>
        <v>10000</v>
      </c>
      <c r="H17" s="27">
        <f>H18</f>
        <v>0</v>
      </c>
      <c r="I17" s="35" t="s">
        <v>21</v>
      </c>
      <c r="J17" s="29" t="s">
        <v>21</v>
      </c>
      <c r="K17" s="29" t="s">
        <v>21</v>
      </c>
      <c r="L17" s="35" t="s">
        <v>21</v>
      </c>
      <c r="M17" s="27">
        <f>H17-E17</f>
        <v>0</v>
      </c>
    </row>
    <row r="18" spans="1:13" ht="12.75" customHeight="1">
      <c r="A18" s="24"/>
      <c r="B18" s="24"/>
      <c r="C18" s="30" t="s">
        <v>23</v>
      </c>
      <c r="D18" s="31" t="s">
        <v>24</v>
      </c>
      <c r="E18" s="32">
        <v>0</v>
      </c>
      <c r="F18" s="32">
        <v>10000</v>
      </c>
      <c r="G18" s="32">
        <v>10000</v>
      </c>
      <c r="H18" s="32">
        <v>0</v>
      </c>
      <c r="I18" s="36" t="s">
        <v>21</v>
      </c>
      <c r="J18" s="34" t="s">
        <v>21</v>
      </c>
      <c r="K18" s="34" t="s">
        <v>21</v>
      </c>
      <c r="L18" s="36" t="s">
        <v>21</v>
      </c>
      <c r="M18" s="32">
        <f>H18-E18</f>
        <v>0</v>
      </c>
    </row>
    <row r="19" spans="1:13" s="14" customFormat="1" ht="20.25" customHeight="1">
      <c r="A19" s="25"/>
      <c r="B19" s="10">
        <v>60016</v>
      </c>
      <c r="C19" s="25"/>
      <c r="D19" s="26" t="s">
        <v>27</v>
      </c>
      <c r="E19" s="27">
        <f>E20</f>
        <v>0</v>
      </c>
      <c r="F19" s="27">
        <f>F20</f>
        <v>500000</v>
      </c>
      <c r="G19" s="27">
        <f>G20</f>
        <v>100000</v>
      </c>
      <c r="H19" s="27">
        <f>H20</f>
        <v>22868</v>
      </c>
      <c r="I19" s="27">
        <f>H19/G19*100</f>
        <v>22.868</v>
      </c>
      <c r="J19" s="28">
        <f>H19/F19%</f>
        <v>4.5736</v>
      </c>
      <c r="K19" s="29" t="s">
        <v>21</v>
      </c>
      <c r="L19" s="27">
        <f>L20</f>
        <v>0.06239296016421626</v>
      </c>
      <c r="M19" s="27">
        <f>H19-E19</f>
        <v>22868</v>
      </c>
    </row>
    <row r="20" spans="1:13" ht="12.75" customHeight="1">
      <c r="A20" s="24"/>
      <c r="B20" s="24"/>
      <c r="C20" s="30" t="s">
        <v>23</v>
      </c>
      <c r="D20" s="31" t="s">
        <v>24</v>
      </c>
      <c r="E20" s="32">
        <v>0</v>
      </c>
      <c r="F20" s="32">
        <v>500000</v>
      </c>
      <c r="G20" s="32">
        <v>100000</v>
      </c>
      <c r="H20" s="32">
        <v>22868</v>
      </c>
      <c r="I20" s="32">
        <f>H20/G20*100</f>
        <v>22.868</v>
      </c>
      <c r="J20" s="33">
        <f>H20/F20%</f>
        <v>4.5736</v>
      </c>
      <c r="K20" s="34" t="s">
        <v>21</v>
      </c>
      <c r="L20" s="32">
        <f>H20/H38%</f>
        <v>0.06239296016421626</v>
      </c>
      <c r="M20" s="32">
        <f>H20-E20</f>
        <v>22868</v>
      </c>
    </row>
    <row r="21" spans="1:13" ht="15.75" customHeight="1">
      <c r="A21" s="17">
        <v>700</v>
      </c>
      <c r="B21" s="18"/>
      <c r="C21" s="19"/>
      <c r="D21" s="20" t="s">
        <v>28</v>
      </c>
      <c r="E21" s="21">
        <f>E22</f>
        <v>1800</v>
      </c>
      <c r="F21" s="21">
        <f>F22</f>
        <v>8000</v>
      </c>
      <c r="G21" s="21">
        <f>G22</f>
        <v>8000</v>
      </c>
      <c r="H21" s="21">
        <f>H22</f>
        <v>3727.24</v>
      </c>
      <c r="I21" s="21">
        <f>H21/G21*100</f>
        <v>46.5905</v>
      </c>
      <c r="J21" s="22">
        <f>H21/F21%</f>
        <v>46.5905</v>
      </c>
      <c r="K21" s="22">
        <f>H21/E21%</f>
        <v>207.06888888888886</v>
      </c>
      <c r="L21" s="22">
        <f>L22</f>
        <v>0.010169386778138596</v>
      </c>
      <c r="M21" s="21">
        <f>H21-E21</f>
        <v>1927.2399999999998</v>
      </c>
    </row>
    <row r="22" spans="1:13" ht="20.25" customHeight="1">
      <c r="A22" s="24"/>
      <c r="B22" s="10">
        <v>70005</v>
      </c>
      <c r="C22" s="25"/>
      <c r="D22" s="26" t="s">
        <v>29</v>
      </c>
      <c r="E22" s="27">
        <f>E23+E24</f>
        <v>1800</v>
      </c>
      <c r="F22" s="27">
        <f>F23+F24</f>
        <v>8000</v>
      </c>
      <c r="G22" s="27">
        <f>G23+G24</f>
        <v>8000</v>
      </c>
      <c r="H22" s="27">
        <f>H23+H24</f>
        <v>3727.24</v>
      </c>
      <c r="I22" s="27">
        <f>H22/G22*100</f>
        <v>46.5905</v>
      </c>
      <c r="J22" s="28">
        <f>H22/F22%</f>
        <v>46.5905</v>
      </c>
      <c r="K22" s="28">
        <f>H22/E22%</f>
        <v>207.06888888888886</v>
      </c>
      <c r="L22" s="27">
        <f>L23</f>
        <v>0.010169386778138596</v>
      </c>
      <c r="M22" s="27">
        <f>H22-E22</f>
        <v>1927.2399999999998</v>
      </c>
    </row>
    <row r="23" spans="1:13" ht="52.5" customHeight="1">
      <c r="A23" s="24"/>
      <c r="B23" s="24"/>
      <c r="C23" s="37" t="s">
        <v>30</v>
      </c>
      <c r="D23" s="38" t="s">
        <v>31</v>
      </c>
      <c r="E23" s="32">
        <v>1800</v>
      </c>
      <c r="F23" s="32">
        <v>8000</v>
      </c>
      <c r="G23" s="32">
        <v>8000</v>
      </c>
      <c r="H23" s="32">
        <v>3727.24</v>
      </c>
      <c r="I23" s="32">
        <f>H23/G23*100</f>
        <v>46.5905</v>
      </c>
      <c r="J23" s="33">
        <f>H23/F23%</f>
        <v>46.5905</v>
      </c>
      <c r="K23" s="33">
        <f>H23/E23%</f>
        <v>207.06888888888886</v>
      </c>
      <c r="L23" s="32">
        <f>H23/H38%</f>
        <v>0.010169386778138596</v>
      </c>
      <c r="M23" s="32">
        <f>H23-E23</f>
        <v>1927.2399999999998</v>
      </c>
    </row>
    <row r="24" spans="1:13" ht="12.75" customHeight="1" hidden="1">
      <c r="A24" s="24"/>
      <c r="B24" s="24"/>
      <c r="C24" s="30" t="s">
        <v>23</v>
      </c>
      <c r="D24" s="31" t="s">
        <v>24</v>
      </c>
      <c r="E24" s="32">
        <v>0</v>
      </c>
      <c r="F24" s="33">
        <v>0</v>
      </c>
      <c r="G24" s="33">
        <v>0</v>
      </c>
      <c r="H24" s="32">
        <v>0</v>
      </c>
      <c r="I24" s="36" t="s">
        <v>21</v>
      </c>
      <c r="J24" s="34" t="s">
        <v>21</v>
      </c>
      <c r="K24" s="34" t="s">
        <v>21</v>
      </c>
      <c r="L24" s="32" t="e">
        <f>H24/H39%</f>
        <v>#DIV/0!</v>
      </c>
      <c r="M24" s="32">
        <f>H24-E24</f>
        <v>0</v>
      </c>
    </row>
    <row r="25" spans="1:13" ht="15.75" customHeight="1">
      <c r="A25" s="17">
        <v>750</v>
      </c>
      <c r="B25" s="19"/>
      <c r="C25" s="39"/>
      <c r="D25" s="40" t="s">
        <v>32</v>
      </c>
      <c r="E25" s="21">
        <f>E26</f>
        <v>9332610.21</v>
      </c>
      <c r="F25" s="21">
        <f>F26</f>
        <v>11030000</v>
      </c>
      <c r="G25" s="21">
        <f>G26</f>
        <v>11830000</v>
      </c>
      <c r="H25" s="21">
        <f>H26</f>
        <v>11394446.75</v>
      </c>
      <c r="I25" s="21">
        <f>H25/G25*100</f>
        <v>96.31823119188503</v>
      </c>
      <c r="J25" s="22">
        <f>H25/F25%</f>
        <v>103.30414097914777</v>
      </c>
      <c r="K25" s="22">
        <f>H25/E25%</f>
        <v>122.09281748198075</v>
      </c>
      <c r="L25" s="22">
        <f>L26</f>
        <v>31.088563152266637</v>
      </c>
      <c r="M25" s="21">
        <f>H25-E25</f>
        <v>2061836.539999999</v>
      </c>
    </row>
    <row r="26" spans="1:13" ht="12.75" customHeight="1">
      <c r="A26" s="24"/>
      <c r="B26" s="10">
        <v>75095</v>
      </c>
      <c r="C26" s="41"/>
      <c r="D26" s="42" t="s">
        <v>33</v>
      </c>
      <c r="E26" s="27">
        <f>E27+E28</f>
        <v>9332610.21</v>
      </c>
      <c r="F26" s="27">
        <f>F27+F28</f>
        <v>11030000</v>
      </c>
      <c r="G26" s="27">
        <f>G27+G28</f>
        <v>11830000</v>
      </c>
      <c r="H26" s="27">
        <f>H27+H28</f>
        <v>11394446.75</v>
      </c>
      <c r="I26" s="27">
        <f>H26/G26*100</f>
        <v>96.31823119188503</v>
      </c>
      <c r="J26" s="28">
        <f>H26/F26%</f>
        <v>103.30414097914777</v>
      </c>
      <c r="K26" s="28">
        <f>H26/E26%</f>
        <v>122.09281748198075</v>
      </c>
      <c r="L26" s="28">
        <f>SUM(L27:L28)</f>
        <v>31.088563152266637</v>
      </c>
      <c r="M26" s="27">
        <f>H26-E26</f>
        <v>2061836.539999999</v>
      </c>
    </row>
    <row r="27" spans="1:13" ht="15.75" customHeight="1">
      <c r="A27" s="24"/>
      <c r="B27" s="24"/>
      <c r="C27" s="30" t="s">
        <v>34</v>
      </c>
      <c r="D27" s="31" t="s">
        <v>35</v>
      </c>
      <c r="E27" s="32">
        <v>169677.89</v>
      </c>
      <c r="F27" s="32">
        <v>30000</v>
      </c>
      <c r="G27" s="32">
        <v>30000</v>
      </c>
      <c r="H27" s="32">
        <v>418.29</v>
      </c>
      <c r="I27" s="32">
        <f>H27/G27*100</f>
        <v>1.3943</v>
      </c>
      <c r="J27" s="33">
        <f>H27/F27%</f>
        <v>1.3943</v>
      </c>
      <c r="K27" s="33">
        <f>H27/E27%</f>
        <v>0.24652003864498784</v>
      </c>
      <c r="L27" s="32">
        <f>H27/H38*100</f>
        <v>0.0011412607708190493</v>
      </c>
      <c r="M27" s="32">
        <f>H27-E27</f>
        <v>-169259.6</v>
      </c>
    </row>
    <row r="28" spans="1:13" ht="15" customHeight="1">
      <c r="A28" s="24"/>
      <c r="B28" s="24"/>
      <c r="C28" s="30" t="s">
        <v>23</v>
      </c>
      <c r="D28" s="31" t="s">
        <v>24</v>
      </c>
      <c r="E28" s="32">
        <v>9162932.32</v>
      </c>
      <c r="F28" s="32">
        <v>11000000</v>
      </c>
      <c r="G28" s="32">
        <v>11800000</v>
      </c>
      <c r="H28" s="32">
        <v>11394028.46</v>
      </c>
      <c r="I28" s="32">
        <f>H28/G28*100</f>
        <v>96.559563220339</v>
      </c>
      <c r="J28" s="33">
        <f>H28/F28%</f>
        <v>103.58207690909092</v>
      </c>
      <c r="K28" s="33">
        <f>H28/E28%</f>
        <v>124.3491500546192</v>
      </c>
      <c r="L28" s="32">
        <f>H28/H38*100</f>
        <v>31.08742189149582</v>
      </c>
      <c r="M28" s="32">
        <f>H28-E28</f>
        <v>2231096.1400000006</v>
      </c>
    </row>
    <row r="29" spans="1:13" s="14" customFormat="1" ht="23.25" customHeight="1">
      <c r="A29" s="17">
        <v>900</v>
      </c>
      <c r="B29" s="43"/>
      <c r="C29" s="44"/>
      <c r="D29" s="45" t="s">
        <v>36</v>
      </c>
      <c r="E29" s="21">
        <f>E30</f>
        <v>7788777.279999999</v>
      </c>
      <c r="F29" s="46">
        <f>F30</f>
        <v>60528440</v>
      </c>
      <c r="G29" s="46">
        <f>G30</f>
        <v>64885551</v>
      </c>
      <c r="H29" s="21">
        <f>H30</f>
        <v>25227697.159999996</v>
      </c>
      <c r="I29" s="21">
        <f>H29/G29*100</f>
        <v>38.880300423125014</v>
      </c>
      <c r="J29" s="22">
        <f>H29/F29%</f>
        <v>41.679080379405114</v>
      </c>
      <c r="K29" s="22">
        <f>H29/E29%</f>
        <v>323.89804269765943</v>
      </c>
      <c r="L29" s="22">
        <f>L30</f>
        <v>68.83114850178379</v>
      </c>
      <c r="M29" s="21">
        <f>H29-E29</f>
        <v>17438919.879999995</v>
      </c>
    </row>
    <row r="30" spans="1:13" s="14" customFormat="1" ht="14.25" customHeight="1">
      <c r="A30" s="47"/>
      <c r="B30" s="10">
        <v>90001</v>
      </c>
      <c r="C30" s="41"/>
      <c r="D30" s="42" t="s">
        <v>37</v>
      </c>
      <c r="E30" s="27">
        <f>E31+E37+E35+E33+E34+E36</f>
        <v>7788777.279999999</v>
      </c>
      <c r="F30" s="27">
        <f>F31+F37+F35+F33+F34+F36</f>
        <v>60528440</v>
      </c>
      <c r="G30" s="27">
        <f>G31+G37+G35+G33+G34+G36</f>
        <v>64885551</v>
      </c>
      <c r="H30" s="27">
        <f>H31+H37+H35+H33+H34+H36</f>
        <v>25227697.159999996</v>
      </c>
      <c r="I30" s="27">
        <f>H30/G30*100</f>
        <v>38.880300423125014</v>
      </c>
      <c r="J30" s="28">
        <f>H30/F30%</f>
        <v>41.679080379405114</v>
      </c>
      <c r="K30" s="28">
        <f>H30/E30%</f>
        <v>323.89804269765943</v>
      </c>
      <c r="L30" s="27">
        <f>L31+L33+L35+L36</f>
        <v>68.83114850178379</v>
      </c>
      <c r="M30" s="27">
        <f>H30-E30</f>
        <v>17438919.879999995</v>
      </c>
    </row>
    <row r="31" spans="1:13" ht="45" customHeight="1">
      <c r="A31" s="48"/>
      <c r="B31" s="48"/>
      <c r="C31" s="37" t="s">
        <v>30</v>
      </c>
      <c r="D31" s="49" t="s">
        <v>31</v>
      </c>
      <c r="E31" s="32">
        <v>6600000.54</v>
      </c>
      <c r="F31" s="32">
        <v>18312590</v>
      </c>
      <c r="G31" s="32">
        <v>19896893</v>
      </c>
      <c r="H31" s="32">
        <v>11536521.75</v>
      </c>
      <c r="I31" s="32">
        <f>H31/G31*100</f>
        <v>57.981523798715706</v>
      </c>
      <c r="J31" s="33">
        <f>H31/F31%</f>
        <v>62.99776137618983</v>
      </c>
      <c r="K31" s="33">
        <f>H31/E31%</f>
        <v>174.79576978943703</v>
      </c>
      <c r="L31" s="32">
        <f>H31/H38*100</f>
        <v>31.476200016676774</v>
      </c>
      <c r="M31" s="32">
        <f>H31-E31</f>
        <v>4936521.21</v>
      </c>
    </row>
    <row r="32" spans="10:13" s="50" customFormat="1" ht="12.75" hidden="1">
      <c r="J32" s="33" t="e">
        <f>H32/F32%</f>
        <v>#DIV/0!</v>
      </c>
      <c r="K32" s="33" t="e">
        <f>H32/E32%</f>
        <v>#DIV/0!</v>
      </c>
      <c r="L32" s="32" t="e">
        <f>H32/H47%</f>
        <v>#DIV/0!</v>
      </c>
      <c r="M32" s="51"/>
    </row>
    <row r="33" spans="1:13" ht="15" customHeight="1">
      <c r="A33" s="48"/>
      <c r="B33" s="48"/>
      <c r="C33" s="30" t="s">
        <v>34</v>
      </c>
      <c r="D33" s="31" t="s">
        <v>35</v>
      </c>
      <c r="E33" s="32">
        <v>266.81</v>
      </c>
      <c r="F33" s="33">
        <v>0</v>
      </c>
      <c r="G33" s="33">
        <v>738</v>
      </c>
      <c r="H33" s="32">
        <v>737.33</v>
      </c>
      <c r="I33" s="32">
        <f>H33/G33*100</f>
        <v>99.90921409214093</v>
      </c>
      <c r="J33" s="34" t="s">
        <v>21</v>
      </c>
      <c r="K33" s="33">
        <f>H33/E33%</f>
        <v>276.3502117611784</v>
      </c>
      <c r="L33" s="32">
        <f>H33/H38*100</f>
        <v>0.002011728236744865</v>
      </c>
      <c r="M33" s="32">
        <f>H33-E33</f>
        <v>470.52000000000004</v>
      </c>
    </row>
    <row r="34" spans="1:13" ht="12.75" customHeight="1" hidden="1">
      <c r="A34" s="48"/>
      <c r="B34" s="48"/>
      <c r="C34" s="30" t="s">
        <v>38</v>
      </c>
      <c r="D34" s="31" t="s">
        <v>35</v>
      </c>
      <c r="E34" s="32">
        <v>0</v>
      </c>
      <c r="F34" s="33">
        <v>0</v>
      </c>
      <c r="G34" s="33">
        <v>0</v>
      </c>
      <c r="H34" s="32">
        <v>0</v>
      </c>
      <c r="I34" s="36" t="s">
        <v>21</v>
      </c>
      <c r="J34" s="34" t="s">
        <v>21</v>
      </c>
      <c r="K34" s="33" t="e">
        <f>H34/E34%</f>
        <v>#DIV/0!</v>
      </c>
      <c r="L34" s="32" t="e">
        <f>H34/H49%</f>
        <v>#DIV/0!</v>
      </c>
      <c r="M34" s="32">
        <f>H34-E34</f>
        <v>0</v>
      </c>
    </row>
    <row r="35" spans="1:13" ht="15.75" customHeight="1">
      <c r="A35" s="48"/>
      <c r="B35" s="48"/>
      <c r="C35" s="30" t="s">
        <v>23</v>
      </c>
      <c r="D35" s="31" t="s">
        <v>24</v>
      </c>
      <c r="E35" s="32">
        <v>1188509.93</v>
      </c>
      <c r="F35" s="33">
        <v>500000</v>
      </c>
      <c r="G35" s="33">
        <v>3272078</v>
      </c>
      <c r="H35" s="32">
        <v>1960286.29</v>
      </c>
      <c r="I35" s="32">
        <f>H35/G35*100</f>
        <v>59.90952202239678</v>
      </c>
      <c r="J35" s="33">
        <f>H35/F35%</f>
        <v>392.057258</v>
      </c>
      <c r="K35" s="33">
        <f>H35/E35%</f>
        <v>164.93646712737183</v>
      </c>
      <c r="L35" s="32">
        <f>H35/H38*100</f>
        <v>5.348437309884086</v>
      </c>
      <c r="M35" s="32">
        <f>H35-E35</f>
        <v>771776.3600000001</v>
      </c>
    </row>
    <row r="36" spans="1:13" ht="44.25" customHeight="1">
      <c r="A36" s="48"/>
      <c r="B36" s="48"/>
      <c r="C36" s="52">
        <v>6298</v>
      </c>
      <c r="D36" s="53" t="s">
        <v>39</v>
      </c>
      <c r="E36" s="32">
        <v>0</v>
      </c>
      <c r="F36" s="33">
        <v>41715850</v>
      </c>
      <c r="G36" s="33">
        <v>41715842</v>
      </c>
      <c r="H36" s="32">
        <v>11730151.79</v>
      </c>
      <c r="I36" s="32">
        <f>H36/G36*100</f>
        <v>28.119177817386497</v>
      </c>
      <c r="J36" s="33">
        <f>H36/F36*100</f>
        <v>28.11917242486968</v>
      </c>
      <c r="K36" s="34" t="s">
        <v>21</v>
      </c>
      <c r="L36" s="32">
        <f>H36/H38*100</f>
        <v>32.00449944698619</v>
      </c>
      <c r="M36" s="32">
        <f>H36-E36</f>
        <v>11730151.79</v>
      </c>
    </row>
    <row r="37" spans="1:13" ht="12.75" customHeight="1" hidden="1">
      <c r="A37" s="48"/>
      <c r="B37" s="48"/>
      <c r="C37" s="52">
        <v>6650</v>
      </c>
      <c r="D37" s="53" t="s">
        <v>40</v>
      </c>
      <c r="E37" s="32">
        <v>0</v>
      </c>
      <c r="F37" s="33">
        <v>0</v>
      </c>
      <c r="G37" s="33">
        <v>0</v>
      </c>
      <c r="H37" s="32">
        <v>0</v>
      </c>
      <c r="I37" s="36" t="s">
        <v>21</v>
      </c>
      <c r="J37" s="34" t="s">
        <v>21</v>
      </c>
      <c r="K37" s="34" t="s">
        <v>21</v>
      </c>
      <c r="L37" s="32" t="e">
        <f>H37/H52%</f>
        <v>#DIV/0!</v>
      </c>
      <c r="M37" s="32">
        <f>H37-E37</f>
        <v>0</v>
      </c>
    </row>
    <row r="38" spans="1:13" ht="16.5" customHeight="1">
      <c r="A38" s="54" t="s">
        <v>41</v>
      </c>
      <c r="B38" s="54"/>
      <c r="C38" s="54"/>
      <c r="D38" s="54"/>
      <c r="E38" s="27">
        <f>E21+E25+E29+E12</f>
        <v>17123187.490000002</v>
      </c>
      <c r="F38" s="27">
        <f>F21+F25+F29+F12</f>
        <v>72084440</v>
      </c>
      <c r="G38" s="27">
        <f>G21+G25+G29+G12</f>
        <v>76841551</v>
      </c>
      <c r="H38" s="27">
        <f>H21+H25+H29+H12</f>
        <v>36651570.85</v>
      </c>
      <c r="I38" s="27">
        <f>H38/G38*100</f>
        <v>47.69759377969869</v>
      </c>
      <c r="J38" s="28">
        <f>H38/F38%</f>
        <v>50.84532924165049</v>
      </c>
      <c r="K38" s="28">
        <f>H38/E38%</f>
        <v>214.04642606059554</v>
      </c>
      <c r="L38" s="32">
        <f>L29+L25+L21+L12</f>
        <v>100</v>
      </c>
      <c r="M38" s="27">
        <f>H38-E38</f>
        <v>19528383.36</v>
      </c>
    </row>
    <row r="39" spans="1:13" ht="12.75">
      <c r="A39" s="54" t="s">
        <v>42</v>
      </c>
      <c r="B39" s="54"/>
      <c r="C39" s="54"/>
      <c r="D39" s="54"/>
      <c r="E39" s="27"/>
      <c r="F39" s="27"/>
      <c r="G39" s="27"/>
      <c r="H39" s="27"/>
      <c r="I39" s="27"/>
      <c r="J39" s="28"/>
      <c r="K39" s="28"/>
      <c r="L39" s="27"/>
      <c r="M39" s="32"/>
    </row>
    <row r="40" spans="1:13" ht="12.75">
      <c r="A40" s="54" t="s">
        <v>43</v>
      </c>
      <c r="B40" s="54"/>
      <c r="C40" s="54"/>
      <c r="D40" s="54"/>
      <c r="E40" s="27">
        <f>E35+E34+E33+E31+E28+E27+E24+E23+E20+E18+E16+E14</f>
        <v>17123187.490000002</v>
      </c>
      <c r="F40" s="27">
        <f>F35+F34+F33+F31+F28+F27+F24+F23+F20+F18+F16+F14</f>
        <v>30368590</v>
      </c>
      <c r="G40" s="27">
        <f>G35+G34+G33+G31+G28+G27+G24+G23+G20+G18+G16+G14</f>
        <v>35125709</v>
      </c>
      <c r="H40" s="27">
        <f>H35+H34+H33+H31+H28+H27+H24+H23+H20+H18+H16+H14</f>
        <v>24921419.06</v>
      </c>
      <c r="I40" s="27">
        <f>H40/G40*100</f>
        <v>70.94922713161462</v>
      </c>
      <c r="J40" s="28">
        <f>H40/F40%</f>
        <v>82.06314175271226</v>
      </c>
      <c r="K40" s="28">
        <f>H40/E40%</f>
        <v>145.54193881573855</v>
      </c>
      <c r="L40" s="27">
        <f>H40/H38%</f>
        <v>67.99550055301381</v>
      </c>
      <c r="M40" s="27">
        <f>H40-E40</f>
        <v>7798231.569999997</v>
      </c>
    </row>
    <row r="41" spans="1:13" ht="12.75">
      <c r="A41" s="54" t="s">
        <v>44</v>
      </c>
      <c r="B41" s="54"/>
      <c r="C41" s="54"/>
      <c r="D41" s="54"/>
      <c r="E41" s="27">
        <f>E37+E36</f>
        <v>0</v>
      </c>
      <c r="F41" s="27">
        <f>F37+F36</f>
        <v>41715850</v>
      </c>
      <c r="G41" s="27">
        <f>G37+G36</f>
        <v>41715842</v>
      </c>
      <c r="H41" s="27">
        <f>H37+H36</f>
        <v>11730151.79</v>
      </c>
      <c r="I41" s="27">
        <f>H41/G41*100</f>
        <v>28.119177817386497</v>
      </c>
      <c r="J41" s="28">
        <f>H41/F41%</f>
        <v>28.11917242486968</v>
      </c>
      <c r="K41" s="29" t="s">
        <v>21</v>
      </c>
      <c r="L41" s="27">
        <f>H41/H38%</f>
        <v>32.00449944698618</v>
      </c>
      <c r="M41" s="27">
        <f>H41-E41</f>
        <v>11730151.79</v>
      </c>
    </row>
  </sheetData>
  <mergeCells count="19">
    <mergeCell ref="H1:M1"/>
    <mergeCell ref="H2:M2"/>
    <mergeCell ref="H3:M3"/>
    <mergeCell ref="H4:M4"/>
    <mergeCell ref="A6:M6"/>
    <mergeCell ref="A9:A10"/>
    <mergeCell ref="B9:B10"/>
    <mergeCell ref="C9:C10"/>
    <mergeCell ref="D9:D10"/>
    <mergeCell ref="E9:E10"/>
    <mergeCell ref="F9:F10"/>
    <mergeCell ref="G9:G10"/>
    <mergeCell ref="H9:H10"/>
    <mergeCell ref="L9:L10"/>
    <mergeCell ref="M9:M10"/>
    <mergeCell ref="A38:D38"/>
    <mergeCell ref="A39:D39"/>
    <mergeCell ref="A40:D40"/>
    <mergeCell ref="A41:D41"/>
  </mergeCells>
  <printOptions/>
  <pageMargins left="0.6298611111111111" right="0.6298611111111111" top="0.7520833333333333" bottom="0.9840277777777777" header="0.5118055555555555" footer="0.5118055555555555"/>
  <pageSetup horizontalDpi="300" verticalDpi="300" orientation="landscape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edyta</cp:lastModifiedBy>
  <cp:lastPrinted>2009-08-28T06:18:12Z</cp:lastPrinted>
  <dcterms:modified xsi:type="dcterms:W3CDTF">2009-08-27T19:01:01Z</dcterms:modified>
  <cp:category/>
  <cp:version/>
  <cp:contentType/>
  <cp:contentStatus/>
</cp:coreProperties>
</file>