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60" windowHeight="8595" activeTab="1"/>
  </bookViews>
  <sheets>
    <sheet name="Plan wydatków WZWiK na 2012r" sheetId="1" r:id="rId1"/>
    <sheet name="Plan wydatków WZWiK na 2012 (2)" sheetId="2" r:id="rId2"/>
  </sheets>
  <definedNames>
    <definedName name="_xlnm.Print_Titles" localSheetId="1">'Plan wydatków WZWiK na 2012 (2)'!$9:$13</definedName>
    <definedName name="_xlnm.Print_Titles" localSheetId="0">'Plan wydatków WZWiK na 2012r'!$9:$13</definedName>
  </definedNames>
  <calcPr fullCalcOnLoad="1"/>
</workbook>
</file>

<file path=xl/sharedStrings.xml><?xml version="1.0" encoding="utf-8"?>
<sst xmlns="http://schemas.openxmlformats.org/spreadsheetml/2006/main" count="210" uniqueCount="81">
  <si>
    <t xml:space="preserve">Załącznik Nr 2 </t>
  </si>
  <si>
    <t xml:space="preserve">                                </t>
  </si>
  <si>
    <t>/ w zł/</t>
  </si>
  <si>
    <t>Dział</t>
  </si>
  <si>
    <t>Rozdział</t>
  </si>
  <si>
    <t>Paragraf</t>
  </si>
  <si>
    <t>WYSZCZEGÓLNIENIE</t>
  </si>
  <si>
    <t>z tego:</t>
  </si>
  <si>
    <t>Odchylenia (6 - 5 )</t>
  </si>
  <si>
    <t>Uwagi</t>
  </si>
  <si>
    <t>Wydatki majątkowe</t>
  </si>
  <si>
    <t>w tym:</t>
  </si>
  <si>
    <t>Wydatki bieżące</t>
  </si>
  <si>
    <t>wydatki inwestycyjne na programy finansowane z udziałem środków z UE</t>
  </si>
  <si>
    <t>wydatki WZWiK, z tego:</t>
  </si>
  <si>
    <t>świadczenia na rzecz osób fizycznych</t>
  </si>
  <si>
    <t>obsługa długu publicznego</t>
  </si>
  <si>
    <t>wynagrodzenia i składki od nich naliczane</t>
  </si>
  <si>
    <t>wydatki związane z realizacją zadań statutowych</t>
  </si>
  <si>
    <t>TRANSPORT I ŁĄCZNOŚĆ</t>
  </si>
  <si>
    <t>Drogi publiczne krajowe</t>
  </si>
  <si>
    <t>Różne opłaty i składki</t>
  </si>
  <si>
    <t>Odsetki od nieterminowych wpłat z tytułu pozostałych podatków i opłat</t>
  </si>
  <si>
    <t>Drogi publiczne wojewódzkie</t>
  </si>
  <si>
    <t>Drogi publiczne powiatowe</t>
  </si>
  <si>
    <t>Koszty postępowania sądowego i prokuratorskiego</t>
  </si>
  <si>
    <t>Drogi publiczne gminne</t>
  </si>
  <si>
    <t>GOSPODARKA MIESZKANIOWA</t>
  </si>
  <si>
    <t>Gospodarka gruntami i nieruchomościami</t>
  </si>
  <si>
    <t>Zakup usług pozostałych</t>
  </si>
  <si>
    <t>Opłaty na rzecz budżetu państwa</t>
  </si>
  <si>
    <t>Opłaty na rzecz budżetów jednostek samorządu terytorialnego</t>
  </si>
  <si>
    <t>ADMINISTRACJA PUBLICZNA</t>
  </si>
  <si>
    <t>Pozostała działalność</t>
  </si>
  <si>
    <t>Wydatki osobowe niezaliczone do wynagrodzeń</t>
  </si>
  <si>
    <t>Różne wydatki na rzecz osób fizycznych</t>
  </si>
  <si>
    <t>Wynagrodzenie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</si>
  <si>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</si>
  <si>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</si>
  <si>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</si>
  <si>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</si>
  <si>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</si>
  <si>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</si>
  <si>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</si>
  <si>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</si>
  <si>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</si>
  <si>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za administrowanie i czynsze za budynki, lokale i pomieszczenia garażowe</t>
  </si>
  <si>
    <t>Podróże  służbowe krajowe</t>
  </si>
  <si>
    <t>Odpisy na ZFŚS</t>
  </si>
  <si>
    <t>Podatek od towarów i usług (VAT)</t>
  </si>
  <si>
    <t>Pozostałe odsetki</t>
  </si>
  <si>
    <t>Kary i odszkodowania wpłacane na rzecz osób prawnych i innych jednostek organizacyjnych</t>
  </si>
  <si>
    <t>Odsetki od nieterminowych wpłat podatku od towarów i usług (VAT)</t>
  </si>
  <si>
    <t>Szkolenia pracowników nie 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</si>
  <si>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</si>
  <si>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</si>
  <si>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</si>
  <si>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OBSŁUGA DŁUGU PUBLICZNEGO</t>
  </si>
  <si>
    <t>Obsługa papierów wartościowych, kredytów i pożyczek jst</t>
  </si>
  <si>
    <t>Odsetki i dyskonto od skarbowych papierów wartościowych, kredytów i pożyczek oraz innych instrumentów finansowych związanych z obsługą długu krajowego</t>
  </si>
  <si>
    <t>RÓŻNE ROZLICZENIA</t>
  </si>
  <si>
    <t>Rezerwy ogólne i celowe</t>
  </si>
  <si>
    <t>Rezerwy</t>
  </si>
  <si>
    <t>GOSPODARKA KOMUNALNA I OCHRONA ŚRODOWISKA</t>
  </si>
  <si>
    <t>Gospodarka ściekowa i ochrona wód</t>
  </si>
  <si>
    <t>Podatek od nieruchomości</t>
  </si>
  <si>
    <t>Odsetki od dotacji wykorzystanych niezgodnie z przeznaczeniem lub pobranych w nadmiernej wysokości</t>
  </si>
  <si>
    <t>Kary i odszkodowania wypłacone na rzecz osób fizycznych</t>
  </si>
  <si>
    <t>Odsetki od nieterminowych wpłat podatku od nieruchomości</t>
  </si>
  <si>
    <t>Wydatki inwestycyjne jednostek budżetowych</t>
  </si>
  <si>
    <t>OGÓŁEM WYDATKI</t>
  </si>
  <si>
    <t>PLAN WYDATKÓW NA 2012 ROK ogółem</t>
  </si>
  <si>
    <t>Przewidywane wykonanie za 2011 rok</t>
  </si>
  <si>
    <t xml:space="preserve">do Projektu Budżetu  WZWiK na rok 2012            </t>
  </si>
  <si>
    <t>Nr ……../XI/2011 Zarządu WZWiK</t>
  </si>
  <si>
    <t>z dnia ……....11.2011 roku</t>
  </si>
  <si>
    <t xml:space="preserve">                                PLAN WYDATKÓW WZWiK NA 2012 ROK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</si>
  <si>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</si>
  <si>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</si>
  <si>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z dnia  14.11.2011 roku</t>
  </si>
  <si>
    <t>Nr  3/XIV/2011 Zarządu WZWiK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</si>
</sst>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33" borderId="1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3" fontId="2" fillId="0" borderId="10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3" fontId="2" fillId="34" borderId="10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left" wrapText="1"/>
    </xf>
    <xf numFmtId="3" fontId="6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92"/>
  <sheetViews>
    <sheetView zoomScalePageLayoutView="0" workbookViewId="0" topLeftCell="A12">
      <pane ySplit="1875" topLeftCell="A26" activePane="bottomLeft" state="split"/>
      <selection pane="topLeft" activeCell="G63" sqref="G63"/>
      <selection pane="bottomLeft" activeCell="E44" sqref="E44"/>
    </sheetView>
  </sheetViews>
  <sheetFormatPr defaultColWidth="9.140625" defaultRowHeight="12.75"/>
  <cols>
    <col min="1" max="1" width="0.71875" style="1" customWidth="1"/>
    <col min="2" max="2" width="5.28125" style="1" customWidth="1"/>
    <col min="3" max="3" width="6.8515625" style="2" customWidth="1"/>
    <col min="4" max="4" width="6.8515625" style="3" customWidth="1"/>
    <col min="5" max="5" width="42.57421875" style="1" customWidth="1"/>
    <col min="6" max="6" width="12.7109375" style="4" customWidth="1"/>
    <col min="7" max="7" width="14.421875" style="11" customWidth="1"/>
    <col min="8" max="8" width="11.8515625" style="11" customWidth="1"/>
    <col min="9" max="9" width="11.140625" style="11" customWidth="1"/>
    <col min="10" max="10" width="11.57421875" style="11" customWidth="1"/>
    <col min="11" max="11" width="12.8515625" style="11" customWidth="1"/>
    <col min="12" max="12" width="11.140625" style="11" customWidth="1"/>
    <col min="13" max="13" width="10.00390625" style="11" customWidth="1"/>
    <col min="14" max="14" width="10.7109375" style="11" customWidth="1"/>
    <col min="15" max="15" width="14.8515625" style="11" customWidth="1"/>
    <col min="16" max="16" width="6.57421875" style="1" customWidth="1"/>
    <col min="17" max="16384" width="9.140625" style="1" customWidth="1"/>
  </cols>
  <sheetData>
    <row r="1" spans="7:16" ht="13.5">
      <c r="G1" s="5"/>
      <c r="H1" s="5"/>
      <c r="I1" s="5"/>
      <c r="J1" s="5"/>
      <c r="K1" s="5"/>
      <c r="L1" s="6"/>
      <c r="M1" s="6" t="s">
        <v>0</v>
      </c>
      <c r="N1" s="5"/>
      <c r="O1" s="5"/>
      <c r="P1" s="7"/>
    </row>
    <row r="2" spans="3:16" ht="13.5">
      <c r="C2" s="2" t="s">
        <v>1</v>
      </c>
      <c r="G2" s="8"/>
      <c r="H2" s="8"/>
      <c r="I2" s="8"/>
      <c r="J2" s="8"/>
      <c r="K2" s="8"/>
      <c r="L2" s="9"/>
      <c r="M2" s="9" t="s">
        <v>73</v>
      </c>
      <c r="N2" s="8"/>
      <c r="O2" s="8"/>
      <c r="P2" s="10"/>
    </row>
    <row r="3" spans="12:13" ht="13.5">
      <c r="L3" s="12"/>
      <c r="M3" s="12" t="s">
        <v>74</v>
      </c>
    </row>
    <row r="4" ht="13.5">
      <c r="M4" s="12" t="s">
        <v>75</v>
      </c>
    </row>
    <row r="6" spans="1:16" ht="22.5" customHeight="1">
      <c r="A6" s="43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22.5" customHeight="1"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3"/>
    </row>
    <row r="8" ht="20.25" customHeight="1">
      <c r="P8" s="1" t="s">
        <v>2</v>
      </c>
    </row>
    <row r="9" spans="2:16" ht="12.75" customHeight="1">
      <c r="B9" s="44" t="s">
        <v>3</v>
      </c>
      <c r="C9" s="45" t="s">
        <v>4</v>
      </c>
      <c r="D9" s="44" t="s">
        <v>5</v>
      </c>
      <c r="E9" s="44" t="s">
        <v>6</v>
      </c>
      <c r="F9" s="46" t="s">
        <v>72</v>
      </c>
      <c r="G9" s="47" t="s">
        <v>71</v>
      </c>
      <c r="H9" s="48" t="s">
        <v>7</v>
      </c>
      <c r="I9" s="48"/>
      <c r="J9" s="48"/>
      <c r="K9" s="48"/>
      <c r="L9" s="48"/>
      <c r="M9" s="48"/>
      <c r="N9" s="48"/>
      <c r="O9" s="49" t="s">
        <v>8</v>
      </c>
      <c r="P9" s="50" t="s">
        <v>9</v>
      </c>
    </row>
    <row r="10" spans="2:16" ht="12.75" customHeight="1">
      <c r="B10" s="44"/>
      <c r="C10" s="45"/>
      <c r="D10" s="44"/>
      <c r="E10" s="44"/>
      <c r="F10" s="46"/>
      <c r="G10" s="47"/>
      <c r="H10" s="51" t="s">
        <v>10</v>
      </c>
      <c r="I10" s="16" t="s">
        <v>11</v>
      </c>
      <c r="J10" s="52" t="s">
        <v>12</v>
      </c>
      <c r="K10" s="53" t="s">
        <v>7</v>
      </c>
      <c r="L10" s="53"/>
      <c r="M10" s="53"/>
      <c r="N10" s="53"/>
      <c r="O10" s="49"/>
      <c r="P10" s="50"/>
    </row>
    <row r="11" spans="2:16" ht="12.75" customHeight="1">
      <c r="B11" s="44"/>
      <c r="C11" s="45"/>
      <c r="D11" s="44"/>
      <c r="E11" s="44"/>
      <c r="F11" s="46"/>
      <c r="G11" s="47"/>
      <c r="H11" s="51"/>
      <c r="I11" s="54" t="s">
        <v>13</v>
      </c>
      <c r="J11" s="52"/>
      <c r="K11" s="55" t="s">
        <v>14</v>
      </c>
      <c r="L11" s="55"/>
      <c r="M11" s="56" t="s">
        <v>15</v>
      </c>
      <c r="N11" s="56" t="s">
        <v>16</v>
      </c>
      <c r="O11" s="49"/>
      <c r="P11" s="50"/>
    </row>
    <row r="12" spans="2:16" s="17" customFormat="1" ht="67.5" customHeight="1">
      <c r="B12" s="44"/>
      <c r="C12" s="45"/>
      <c r="D12" s="44"/>
      <c r="E12" s="44"/>
      <c r="F12" s="46"/>
      <c r="G12" s="47"/>
      <c r="H12" s="51"/>
      <c r="I12" s="51"/>
      <c r="J12" s="51"/>
      <c r="K12" s="18" t="s">
        <v>17</v>
      </c>
      <c r="L12" s="19" t="s">
        <v>18</v>
      </c>
      <c r="M12" s="56"/>
      <c r="N12" s="56"/>
      <c r="O12" s="49"/>
      <c r="P12" s="50"/>
    </row>
    <row r="13" spans="2:16" ht="12.75"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1">
        <v>6</v>
      </c>
      <c r="H13" s="22">
        <v>7</v>
      </c>
      <c r="I13" s="22"/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0">
        <v>14</v>
      </c>
    </row>
    <row r="14" spans="2:16" ht="22.5" customHeight="1">
      <c r="B14" s="23">
        <v>600</v>
      </c>
      <c r="C14" s="57" t="s">
        <v>19</v>
      </c>
      <c r="D14" s="57"/>
      <c r="E14" s="57"/>
      <c r="F14" s="24">
        <f>F15+F18+F21+F25</f>
        <v>260212</v>
      </c>
      <c r="G14" s="24">
        <f aca="true" t="shared" si="0" ref="G14:O14">G15+G18+G21+G25</f>
        <v>256900</v>
      </c>
      <c r="H14" s="24">
        <f t="shared" si="0"/>
        <v>0</v>
      </c>
      <c r="I14" s="24">
        <f t="shared" si="0"/>
        <v>0</v>
      </c>
      <c r="J14" s="24">
        <f t="shared" si="0"/>
        <v>256900</v>
      </c>
      <c r="K14" s="24">
        <f t="shared" si="0"/>
        <v>0</v>
      </c>
      <c r="L14" s="24">
        <f t="shared" si="0"/>
        <v>256900</v>
      </c>
      <c r="M14" s="24">
        <f t="shared" si="0"/>
        <v>0</v>
      </c>
      <c r="N14" s="24">
        <f t="shared" si="0"/>
        <v>0</v>
      </c>
      <c r="O14" s="24">
        <f t="shared" si="0"/>
        <v>-3300</v>
      </c>
      <c r="P14" s="23"/>
    </row>
    <row r="15" spans="2:16" ht="12.75">
      <c r="B15" s="20"/>
      <c r="C15" s="25">
        <v>60011</v>
      </c>
      <c r="D15" s="58" t="s">
        <v>20</v>
      </c>
      <c r="E15" s="58"/>
      <c r="F15" s="26">
        <f aca="true" t="shared" si="1" ref="F15:O15">F16+F17</f>
        <v>8800</v>
      </c>
      <c r="G15" s="26">
        <f>G16+G17</f>
        <v>8900</v>
      </c>
      <c r="H15" s="26">
        <f t="shared" si="1"/>
        <v>0</v>
      </c>
      <c r="I15" s="26">
        <f t="shared" si="1"/>
        <v>0</v>
      </c>
      <c r="J15" s="26">
        <f t="shared" si="1"/>
        <v>8900</v>
      </c>
      <c r="K15" s="26">
        <f t="shared" si="1"/>
        <v>0</v>
      </c>
      <c r="L15" s="26">
        <f t="shared" si="1"/>
        <v>8900</v>
      </c>
      <c r="M15" s="26">
        <f t="shared" si="1"/>
        <v>0</v>
      </c>
      <c r="N15" s="26">
        <f t="shared" si="1"/>
        <v>0</v>
      </c>
      <c r="O15" s="26">
        <f t="shared" si="1"/>
        <v>100</v>
      </c>
      <c r="P15" s="20"/>
    </row>
    <row r="16" spans="2:16" ht="12.75">
      <c r="B16" s="20"/>
      <c r="C16" s="25"/>
      <c r="D16" s="20">
        <v>4430</v>
      </c>
      <c r="E16" s="27" t="s">
        <v>21</v>
      </c>
      <c r="F16" s="26">
        <v>8800</v>
      </c>
      <c r="G16" s="26">
        <f>H16+J16</f>
        <v>8900</v>
      </c>
      <c r="H16" s="26">
        <v>0</v>
      </c>
      <c r="I16" s="26">
        <v>0</v>
      </c>
      <c r="J16" s="26">
        <v>8900</v>
      </c>
      <c r="K16" s="26">
        <v>0</v>
      </c>
      <c r="L16" s="26">
        <f>J16</f>
        <v>8900</v>
      </c>
      <c r="M16" s="26">
        <v>0</v>
      </c>
      <c r="N16" s="26">
        <v>0</v>
      </c>
      <c r="O16" s="26">
        <f>G16-F16</f>
        <v>100</v>
      </c>
      <c r="P16" s="20"/>
    </row>
    <row r="17" spans="2:16" ht="25.5" hidden="1">
      <c r="B17" s="20"/>
      <c r="C17" s="25"/>
      <c r="D17" s="28">
        <v>4570</v>
      </c>
      <c r="E17" s="29" t="s">
        <v>22</v>
      </c>
      <c r="F17" s="26"/>
      <c r="G17" s="26">
        <f>H17+J17</f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f>G17-F17</f>
        <v>0</v>
      </c>
      <c r="P17" s="20"/>
    </row>
    <row r="18" spans="2:16" ht="12.75">
      <c r="B18" s="20"/>
      <c r="C18" s="25">
        <v>60013</v>
      </c>
      <c r="D18" s="58" t="s">
        <v>23</v>
      </c>
      <c r="E18" s="58"/>
      <c r="F18" s="26">
        <f aca="true" t="shared" si="2" ref="F18:N18">F19+F20</f>
        <v>16412</v>
      </c>
      <c r="G18" s="26">
        <f t="shared" si="2"/>
        <v>16000</v>
      </c>
      <c r="H18" s="26">
        <f t="shared" si="2"/>
        <v>0</v>
      </c>
      <c r="I18" s="26">
        <f t="shared" si="2"/>
        <v>0</v>
      </c>
      <c r="J18" s="26">
        <f t="shared" si="2"/>
        <v>16000</v>
      </c>
      <c r="K18" s="26">
        <f t="shared" si="2"/>
        <v>0</v>
      </c>
      <c r="L18" s="26">
        <f t="shared" si="2"/>
        <v>16000</v>
      </c>
      <c r="M18" s="26">
        <f t="shared" si="2"/>
        <v>0</v>
      </c>
      <c r="N18" s="26">
        <f t="shared" si="2"/>
        <v>0</v>
      </c>
      <c r="O18" s="26">
        <f>O19</f>
        <v>-400</v>
      </c>
      <c r="P18" s="20"/>
    </row>
    <row r="19" spans="2:16" ht="12.75">
      <c r="B19" s="20"/>
      <c r="C19" s="25"/>
      <c r="D19" s="20">
        <v>4430</v>
      </c>
      <c r="E19" s="27" t="s">
        <v>21</v>
      </c>
      <c r="F19" s="26">
        <v>16400</v>
      </c>
      <c r="G19" s="26">
        <f>H19+J19</f>
        <v>16000</v>
      </c>
      <c r="H19" s="26">
        <v>0</v>
      </c>
      <c r="I19" s="26">
        <v>0</v>
      </c>
      <c r="J19" s="26">
        <v>16000</v>
      </c>
      <c r="K19" s="26">
        <v>0</v>
      </c>
      <c r="L19" s="26">
        <f>J19</f>
        <v>16000</v>
      </c>
      <c r="M19" s="26">
        <v>0</v>
      </c>
      <c r="N19" s="26">
        <v>0</v>
      </c>
      <c r="O19" s="26">
        <f>G19-F19</f>
        <v>-400</v>
      </c>
      <c r="P19" s="20"/>
    </row>
    <row r="20" spans="2:16" ht="25.5">
      <c r="B20" s="20"/>
      <c r="C20" s="25"/>
      <c r="D20" s="28">
        <v>4570</v>
      </c>
      <c r="E20" s="29" t="s">
        <v>22</v>
      </c>
      <c r="F20" s="26">
        <v>12</v>
      </c>
      <c r="G20" s="26">
        <f>H20+J20</f>
        <v>0</v>
      </c>
      <c r="H20" s="26">
        <v>0</v>
      </c>
      <c r="I20" s="26">
        <v>0</v>
      </c>
      <c r="J20" s="30">
        <v>0</v>
      </c>
      <c r="K20" s="26">
        <v>0</v>
      </c>
      <c r="L20" s="26">
        <v>0</v>
      </c>
      <c r="M20" s="26">
        <v>0</v>
      </c>
      <c r="N20" s="26">
        <v>0</v>
      </c>
      <c r="O20" s="26">
        <f>G20-F20</f>
        <v>-12</v>
      </c>
      <c r="P20" s="20"/>
    </row>
    <row r="21" spans="2:16" ht="12.75">
      <c r="B21" s="20"/>
      <c r="C21" s="25">
        <v>60014</v>
      </c>
      <c r="D21" s="58" t="s">
        <v>24</v>
      </c>
      <c r="E21" s="58"/>
      <c r="F21" s="26">
        <f aca="true" t="shared" si="3" ref="F21:O21">F22+F23+F24</f>
        <v>35000</v>
      </c>
      <c r="G21" s="26">
        <f t="shared" si="3"/>
        <v>32000</v>
      </c>
      <c r="H21" s="26">
        <f t="shared" si="3"/>
        <v>0</v>
      </c>
      <c r="I21" s="26">
        <f t="shared" si="3"/>
        <v>0</v>
      </c>
      <c r="J21" s="26">
        <f t="shared" si="3"/>
        <v>32000</v>
      </c>
      <c r="K21" s="26">
        <f t="shared" si="3"/>
        <v>0</v>
      </c>
      <c r="L21" s="26">
        <f t="shared" si="3"/>
        <v>32000</v>
      </c>
      <c r="M21" s="26">
        <f t="shared" si="3"/>
        <v>0</v>
      </c>
      <c r="N21" s="26">
        <f t="shared" si="3"/>
        <v>0</v>
      </c>
      <c r="O21" s="26">
        <f t="shared" si="3"/>
        <v>-3000</v>
      </c>
      <c r="P21" s="20"/>
    </row>
    <row r="22" spans="2:16" ht="12.75">
      <c r="B22" s="20"/>
      <c r="C22" s="25"/>
      <c r="D22" s="20">
        <v>4430</v>
      </c>
      <c r="E22" s="27" t="s">
        <v>21</v>
      </c>
      <c r="F22" s="26">
        <v>35000</v>
      </c>
      <c r="G22" s="26">
        <f>H22+J22</f>
        <v>32000</v>
      </c>
      <c r="H22" s="26">
        <v>0</v>
      </c>
      <c r="I22" s="26">
        <v>0</v>
      </c>
      <c r="J22" s="26">
        <v>32000</v>
      </c>
      <c r="K22" s="26">
        <v>0</v>
      </c>
      <c r="L22" s="26">
        <f>J22</f>
        <v>32000</v>
      </c>
      <c r="M22" s="26">
        <v>0</v>
      </c>
      <c r="N22" s="26">
        <v>0</v>
      </c>
      <c r="O22" s="26">
        <f>G22-F22</f>
        <v>-3000</v>
      </c>
      <c r="P22" s="20"/>
    </row>
    <row r="23" spans="2:16" ht="25.5" hidden="1">
      <c r="B23" s="20"/>
      <c r="C23" s="25"/>
      <c r="D23" s="28">
        <v>4570</v>
      </c>
      <c r="E23" s="29" t="s">
        <v>22</v>
      </c>
      <c r="F23" s="26"/>
      <c r="G23" s="26">
        <f>H23+J23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f>J23</f>
        <v>0</v>
      </c>
      <c r="M23" s="26">
        <v>0</v>
      </c>
      <c r="N23" s="26">
        <v>0</v>
      </c>
      <c r="O23" s="26">
        <f>G23-F23</f>
        <v>0</v>
      </c>
      <c r="P23" s="20"/>
    </row>
    <row r="24" spans="2:16" ht="12.75" hidden="1">
      <c r="B24" s="20"/>
      <c r="C24" s="25"/>
      <c r="D24" s="20">
        <v>4610</v>
      </c>
      <c r="E24" s="31" t="s">
        <v>25</v>
      </c>
      <c r="F24" s="26"/>
      <c r="G24" s="26">
        <f>H24+J24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f>J24</f>
        <v>0</v>
      </c>
      <c r="M24" s="26">
        <v>0</v>
      </c>
      <c r="N24" s="26">
        <v>0</v>
      </c>
      <c r="O24" s="26">
        <f>G24-F24</f>
        <v>0</v>
      </c>
      <c r="P24" s="20"/>
    </row>
    <row r="25" spans="2:16" ht="12.75">
      <c r="B25" s="20"/>
      <c r="C25" s="25">
        <v>60016</v>
      </c>
      <c r="D25" s="58" t="s">
        <v>26</v>
      </c>
      <c r="E25" s="58"/>
      <c r="F25" s="26">
        <f aca="true" t="shared" si="4" ref="F25:O25">F26+F27+F28</f>
        <v>200000</v>
      </c>
      <c r="G25" s="26">
        <f t="shared" si="4"/>
        <v>200000</v>
      </c>
      <c r="H25" s="26">
        <f t="shared" si="4"/>
        <v>0</v>
      </c>
      <c r="I25" s="26">
        <f t="shared" si="4"/>
        <v>0</v>
      </c>
      <c r="J25" s="26">
        <f t="shared" si="4"/>
        <v>200000</v>
      </c>
      <c r="K25" s="26">
        <f t="shared" si="4"/>
        <v>0</v>
      </c>
      <c r="L25" s="26">
        <f t="shared" si="4"/>
        <v>200000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0"/>
    </row>
    <row r="26" spans="2:16" ht="12.75">
      <c r="B26" s="20"/>
      <c r="C26" s="25"/>
      <c r="D26" s="20">
        <v>4430</v>
      </c>
      <c r="E26" s="27" t="s">
        <v>21</v>
      </c>
      <c r="F26" s="26">
        <v>200000</v>
      </c>
      <c r="G26" s="26">
        <f>H26+J26</f>
        <v>200000</v>
      </c>
      <c r="H26" s="26">
        <v>0</v>
      </c>
      <c r="I26" s="26">
        <v>0</v>
      </c>
      <c r="J26" s="26">
        <v>200000</v>
      </c>
      <c r="K26" s="26">
        <v>0</v>
      </c>
      <c r="L26" s="26">
        <f>J26</f>
        <v>200000</v>
      </c>
      <c r="M26" s="26">
        <v>0</v>
      </c>
      <c r="N26" s="26">
        <v>0</v>
      </c>
      <c r="O26" s="26">
        <f>G26-F26</f>
        <v>0</v>
      </c>
      <c r="P26" s="20"/>
    </row>
    <row r="27" spans="2:16" ht="25.5" hidden="1">
      <c r="B27" s="20"/>
      <c r="C27" s="25"/>
      <c r="D27" s="28">
        <v>4570</v>
      </c>
      <c r="E27" s="29" t="s">
        <v>22</v>
      </c>
      <c r="F27" s="26"/>
      <c r="G27" s="26">
        <f>H27+J27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f>J27</f>
        <v>0</v>
      </c>
      <c r="M27" s="26">
        <v>0</v>
      </c>
      <c r="N27" s="26">
        <v>0</v>
      </c>
      <c r="O27" s="26">
        <f>G27-F27</f>
        <v>0</v>
      </c>
      <c r="P27" s="20"/>
    </row>
    <row r="28" spans="2:16" ht="12.75" hidden="1">
      <c r="B28" s="20"/>
      <c r="C28" s="25"/>
      <c r="D28" s="28">
        <v>4610</v>
      </c>
      <c r="E28" s="32" t="s">
        <v>25</v>
      </c>
      <c r="F28" s="26"/>
      <c r="G28" s="26">
        <f>H28+J28</f>
        <v>0</v>
      </c>
      <c r="H28" s="26">
        <v>0</v>
      </c>
      <c r="I28" s="26">
        <v>0</v>
      </c>
      <c r="J28" s="26">
        <v>0</v>
      </c>
      <c r="K28" s="26">
        <v>0</v>
      </c>
      <c r="L28" s="26">
        <f>J28</f>
        <v>0</v>
      </c>
      <c r="M28" s="26">
        <v>0</v>
      </c>
      <c r="N28" s="26">
        <v>0</v>
      </c>
      <c r="O28" s="26">
        <f>G28-F28</f>
        <v>0</v>
      </c>
      <c r="P28" s="20"/>
    </row>
    <row r="29" spans="2:16" ht="18" customHeight="1">
      <c r="B29" s="23">
        <v>700</v>
      </c>
      <c r="C29" s="57" t="s">
        <v>27</v>
      </c>
      <c r="D29" s="57"/>
      <c r="E29" s="57"/>
      <c r="F29" s="33">
        <f>F30</f>
        <v>8150</v>
      </c>
      <c r="G29" s="33">
        <f aca="true" t="shared" si="5" ref="G29:O29">G30</f>
        <v>8150</v>
      </c>
      <c r="H29" s="33">
        <f t="shared" si="5"/>
        <v>0</v>
      </c>
      <c r="I29" s="33">
        <f t="shared" si="5"/>
        <v>0</v>
      </c>
      <c r="J29" s="33">
        <f t="shared" si="5"/>
        <v>8150</v>
      </c>
      <c r="K29" s="33">
        <f t="shared" si="5"/>
        <v>0</v>
      </c>
      <c r="L29" s="33">
        <f t="shared" si="5"/>
        <v>8150</v>
      </c>
      <c r="M29" s="33">
        <f t="shared" si="5"/>
        <v>0</v>
      </c>
      <c r="N29" s="33">
        <f t="shared" si="5"/>
        <v>0</v>
      </c>
      <c r="O29" s="33">
        <f t="shared" si="5"/>
        <v>0</v>
      </c>
      <c r="P29" s="34"/>
    </row>
    <row r="30" spans="2:16" ht="12.75">
      <c r="B30" s="20"/>
      <c r="C30" s="25">
        <v>70005</v>
      </c>
      <c r="D30" s="58" t="s">
        <v>28</v>
      </c>
      <c r="E30" s="58"/>
      <c r="F30" s="35">
        <f aca="true" t="shared" si="6" ref="F30:K30">F31+F32+F34+F35+F33</f>
        <v>8150</v>
      </c>
      <c r="G30" s="35">
        <f t="shared" si="6"/>
        <v>8150</v>
      </c>
      <c r="H30" s="35">
        <f t="shared" si="6"/>
        <v>0</v>
      </c>
      <c r="I30" s="35">
        <f t="shared" si="6"/>
        <v>0</v>
      </c>
      <c r="J30" s="35">
        <v>8150</v>
      </c>
      <c r="K30" s="35">
        <f t="shared" si="6"/>
        <v>0</v>
      </c>
      <c r="L30" s="26">
        <f aca="true" t="shared" si="7" ref="L30:L35">J30</f>
        <v>8150</v>
      </c>
      <c r="M30" s="35">
        <f>M31+M32+M34+M35+M33</f>
        <v>0</v>
      </c>
      <c r="N30" s="35">
        <f>N31+N32+N34+N35+N33</f>
        <v>0</v>
      </c>
      <c r="O30" s="35">
        <f>O31+O32+O34+O35+O33</f>
        <v>0</v>
      </c>
      <c r="P30" s="36"/>
    </row>
    <row r="31" spans="2:16" ht="12.75" customHeight="1">
      <c r="B31" s="20"/>
      <c r="C31" s="25"/>
      <c r="D31" s="20">
        <v>4300</v>
      </c>
      <c r="E31" s="27" t="s">
        <v>29</v>
      </c>
      <c r="F31" s="35">
        <v>8000</v>
      </c>
      <c r="G31" s="26">
        <v>8000</v>
      </c>
      <c r="H31" s="35">
        <v>0</v>
      </c>
      <c r="I31" s="35">
        <v>0</v>
      </c>
      <c r="J31" s="35">
        <v>8000</v>
      </c>
      <c r="K31" s="35">
        <v>0</v>
      </c>
      <c r="L31" s="26">
        <f t="shared" si="7"/>
        <v>8000</v>
      </c>
      <c r="M31" s="35">
        <v>0</v>
      </c>
      <c r="N31" s="35">
        <v>0</v>
      </c>
      <c r="O31" s="35">
        <f>G31-F31</f>
        <v>0</v>
      </c>
      <c r="P31" s="36"/>
    </row>
    <row r="32" spans="2:16" ht="14.25" customHeight="1">
      <c r="B32" s="20"/>
      <c r="C32" s="25"/>
      <c r="D32" s="20">
        <v>4480</v>
      </c>
      <c r="E32" s="27" t="s">
        <v>65</v>
      </c>
      <c r="F32" s="35">
        <v>100</v>
      </c>
      <c r="G32" s="26">
        <v>100</v>
      </c>
      <c r="H32" s="35">
        <v>0</v>
      </c>
      <c r="I32" s="35">
        <v>0</v>
      </c>
      <c r="J32" s="35">
        <v>100</v>
      </c>
      <c r="K32" s="35">
        <v>0</v>
      </c>
      <c r="L32" s="26">
        <f t="shared" si="7"/>
        <v>100</v>
      </c>
      <c r="M32" s="35">
        <v>0</v>
      </c>
      <c r="N32" s="35">
        <v>0</v>
      </c>
      <c r="O32" s="35">
        <f>G32-F32</f>
        <v>0</v>
      </c>
      <c r="P32" s="36"/>
    </row>
    <row r="33" spans="2:16" ht="13.5" customHeight="1" hidden="1">
      <c r="B33" s="20"/>
      <c r="C33" s="25"/>
      <c r="D33" s="20">
        <v>4510</v>
      </c>
      <c r="E33" s="27" t="s">
        <v>30</v>
      </c>
      <c r="F33" s="35">
        <v>0</v>
      </c>
      <c r="G33" s="26">
        <f>SUM(H33:J33)</f>
        <v>0</v>
      </c>
      <c r="H33" s="35">
        <v>0</v>
      </c>
      <c r="I33" s="35">
        <v>0</v>
      </c>
      <c r="J33" s="35">
        <v>0</v>
      </c>
      <c r="K33" s="35">
        <v>0</v>
      </c>
      <c r="L33" s="26">
        <f t="shared" si="7"/>
        <v>0</v>
      </c>
      <c r="M33" s="35">
        <v>0</v>
      </c>
      <c r="N33" s="35">
        <v>0</v>
      </c>
      <c r="O33" s="35">
        <f>G33-F33</f>
        <v>0</v>
      </c>
      <c r="P33" s="36"/>
    </row>
    <row r="34" spans="2:16" ht="25.5">
      <c r="B34" s="20"/>
      <c r="C34" s="25"/>
      <c r="D34" s="28">
        <v>4520</v>
      </c>
      <c r="E34" s="29" t="s">
        <v>31</v>
      </c>
      <c r="F34" s="35">
        <v>50</v>
      </c>
      <c r="G34" s="26">
        <v>50</v>
      </c>
      <c r="H34" s="35">
        <v>0</v>
      </c>
      <c r="I34" s="35">
        <v>0</v>
      </c>
      <c r="J34" s="35">
        <v>50</v>
      </c>
      <c r="K34" s="35">
        <v>0</v>
      </c>
      <c r="L34" s="26">
        <f t="shared" si="7"/>
        <v>50</v>
      </c>
      <c r="M34" s="35">
        <v>0</v>
      </c>
      <c r="N34" s="35">
        <v>0</v>
      </c>
      <c r="O34" s="35">
        <f>G34-F34</f>
        <v>0</v>
      </c>
      <c r="P34" s="36"/>
    </row>
    <row r="35" spans="2:16" ht="25.5" hidden="1">
      <c r="B35" s="20"/>
      <c r="C35" s="25"/>
      <c r="D35" s="28">
        <v>4570</v>
      </c>
      <c r="E35" s="29" t="s">
        <v>22</v>
      </c>
      <c r="F35" s="35">
        <v>0</v>
      </c>
      <c r="G35" s="26">
        <f>SUM(H35:J35)</f>
        <v>0</v>
      </c>
      <c r="H35" s="35">
        <v>0</v>
      </c>
      <c r="I35" s="35"/>
      <c r="J35" s="35">
        <v>0</v>
      </c>
      <c r="K35" s="35">
        <v>0</v>
      </c>
      <c r="L35" s="26">
        <f t="shared" si="7"/>
        <v>0</v>
      </c>
      <c r="M35" s="35">
        <v>0</v>
      </c>
      <c r="N35" s="35">
        <v>0</v>
      </c>
      <c r="O35" s="35">
        <f>G35-F35</f>
        <v>0</v>
      </c>
      <c r="P35" s="36"/>
    </row>
    <row r="36" spans="2:16" ht="17.25" customHeight="1">
      <c r="B36" s="23">
        <v>750</v>
      </c>
      <c r="C36" s="57" t="s">
        <v>32</v>
      </c>
      <c r="D36" s="57"/>
      <c r="E36" s="57"/>
      <c r="F36" s="33">
        <f aca="true" t="shared" si="8" ref="F36:O36">F37</f>
        <v>5269157</v>
      </c>
      <c r="G36" s="33">
        <f t="shared" si="8"/>
        <v>2456503</v>
      </c>
      <c r="H36" s="33">
        <f t="shared" si="8"/>
        <v>0</v>
      </c>
      <c r="I36" s="33">
        <f t="shared" si="8"/>
        <v>0</v>
      </c>
      <c r="J36" s="33">
        <f t="shared" si="8"/>
        <v>2456503</v>
      </c>
      <c r="K36" s="33">
        <f t="shared" si="8"/>
        <v>1183843</v>
      </c>
      <c r="L36" s="33">
        <f t="shared" si="8"/>
        <v>1151900</v>
      </c>
      <c r="M36" s="33">
        <f t="shared" si="8"/>
        <v>120760</v>
      </c>
      <c r="N36" s="33">
        <f t="shared" si="8"/>
        <v>0</v>
      </c>
      <c r="O36" s="33">
        <f t="shared" si="8"/>
        <v>-2812654</v>
      </c>
      <c r="P36" s="37"/>
    </row>
    <row r="37" spans="2:16" ht="12.75">
      <c r="B37" s="20"/>
      <c r="C37" s="25">
        <v>75095</v>
      </c>
      <c r="D37" s="58" t="s">
        <v>33</v>
      </c>
      <c r="E37" s="58"/>
      <c r="F37" s="35">
        <f aca="true" t="shared" si="9" ref="F37:O37">SUM(F38:F68)</f>
        <v>5269157</v>
      </c>
      <c r="G37" s="35">
        <f>SUM(G38:G68)</f>
        <v>2456503</v>
      </c>
      <c r="H37" s="35">
        <f t="shared" si="9"/>
        <v>0</v>
      </c>
      <c r="I37" s="35">
        <f t="shared" si="9"/>
        <v>0</v>
      </c>
      <c r="J37" s="35">
        <f>SUM(J38:J68)</f>
        <v>2456503</v>
      </c>
      <c r="K37" s="35">
        <f t="shared" si="9"/>
        <v>1183843</v>
      </c>
      <c r="L37" s="35">
        <f t="shared" si="9"/>
        <v>1151900</v>
      </c>
      <c r="M37" s="35">
        <f>SUM(M38:M68)</f>
        <v>120760</v>
      </c>
      <c r="N37" s="35">
        <f t="shared" si="9"/>
        <v>0</v>
      </c>
      <c r="O37" s="35">
        <f t="shared" si="9"/>
        <v>-2812654</v>
      </c>
      <c r="P37" s="36"/>
    </row>
    <row r="38" spans="2:16" ht="12.75">
      <c r="B38" s="20"/>
      <c r="C38" s="25"/>
      <c r="D38" s="20">
        <v>3020</v>
      </c>
      <c r="E38" s="27" t="s">
        <v>34</v>
      </c>
      <c r="F38" s="35">
        <v>760</v>
      </c>
      <c r="G38" s="35">
        <f>H38+J38</f>
        <v>760</v>
      </c>
      <c r="H38" s="35">
        <v>0</v>
      </c>
      <c r="I38" s="35">
        <v>0</v>
      </c>
      <c r="J38" s="35">
        <v>760</v>
      </c>
      <c r="K38" s="35">
        <v>0</v>
      </c>
      <c r="L38" s="35">
        <v>0</v>
      </c>
      <c r="M38" s="35">
        <f>J38</f>
        <v>760</v>
      </c>
      <c r="N38" s="35">
        <v>0</v>
      </c>
      <c r="O38" s="35">
        <f aca="true" t="shared" si="10" ref="O38:O68">G38-F38</f>
        <v>0</v>
      </c>
      <c r="P38" s="36"/>
    </row>
    <row r="39" spans="2:16" ht="12.75">
      <c r="B39" s="20"/>
      <c r="C39" s="25"/>
      <c r="D39" s="20">
        <v>3030</v>
      </c>
      <c r="E39" s="27" t="s">
        <v>35</v>
      </c>
      <c r="F39" s="35">
        <v>156000</v>
      </c>
      <c r="G39" s="35">
        <f>H39+J39</f>
        <v>120000</v>
      </c>
      <c r="H39" s="35">
        <v>0</v>
      </c>
      <c r="I39" s="35">
        <v>0</v>
      </c>
      <c r="J39" s="35">
        <v>120000</v>
      </c>
      <c r="K39" s="35">
        <v>0</v>
      </c>
      <c r="L39" s="35">
        <v>0</v>
      </c>
      <c r="M39" s="35">
        <f>J39</f>
        <v>120000</v>
      </c>
      <c r="N39" s="35">
        <v>0</v>
      </c>
      <c r="O39" s="35">
        <f t="shared" si="10"/>
        <v>-36000</v>
      </c>
      <c r="P39" s="36"/>
    </row>
    <row r="40" spans="2:16" ht="12.75">
      <c r="B40" s="20"/>
      <c r="C40" s="25"/>
      <c r="D40" s="20">
        <v>4010</v>
      </c>
      <c r="E40" s="27" t="s">
        <v>36</v>
      </c>
      <c r="F40" s="35">
        <v>1043500</v>
      </c>
      <c r="G40" s="35">
        <f>H40+J40</f>
        <v>880000</v>
      </c>
      <c r="H40" s="35">
        <v>0</v>
      </c>
      <c r="I40" s="35">
        <v>0</v>
      </c>
      <c r="J40" s="38">
        <v>880000</v>
      </c>
      <c r="K40" s="35">
        <f>J40</f>
        <v>880000</v>
      </c>
      <c r="L40" s="35">
        <v>0</v>
      </c>
      <c r="M40" s="35">
        <v>0</v>
      </c>
      <c r="N40" s="35">
        <v>0</v>
      </c>
      <c r="O40" s="35">
        <f t="shared" si="10"/>
        <v>-163500</v>
      </c>
      <c r="P40" s="36"/>
    </row>
    <row r="41" spans="2:16" ht="12.75">
      <c r="B41" s="20"/>
      <c r="C41" s="25"/>
      <c r="D41" s="20">
        <v>4040</v>
      </c>
      <c r="E41" s="27" t="s">
        <v>37</v>
      </c>
      <c r="F41" s="35">
        <v>85446</v>
      </c>
      <c r="G41" s="35">
        <f>H41+J41</f>
        <v>79460</v>
      </c>
      <c r="H41" s="35">
        <v>0</v>
      </c>
      <c r="I41" s="35">
        <v>0</v>
      </c>
      <c r="J41" s="35">
        <v>79460</v>
      </c>
      <c r="K41" s="35">
        <f>J41</f>
        <v>79460</v>
      </c>
      <c r="L41" s="35">
        <v>0</v>
      </c>
      <c r="M41" s="35">
        <v>0</v>
      </c>
      <c r="N41" s="35">
        <v>0</v>
      </c>
      <c r="O41" s="35">
        <f t="shared" si="10"/>
        <v>-5986</v>
      </c>
      <c r="P41" s="36"/>
    </row>
    <row r="42" spans="2:16" ht="12.75">
      <c r="B42" s="20"/>
      <c r="C42" s="25"/>
      <c r="D42" s="20">
        <v>4110</v>
      </c>
      <c r="E42" s="27" t="s">
        <v>38</v>
      </c>
      <c r="F42" s="35">
        <v>164800</v>
      </c>
      <c r="G42" s="35">
        <v>150983</v>
      </c>
      <c r="H42" s="35">
        <v>0</v>
      </c>
      <c r="I42" s="35">
        <v>0</v>
      </c>
      <c r="J42" s="35">
        <v>150983</v>
      </c>
      <c r="K42" s="35">
        <f>J42</f>
        <v>150983</v>
      </c>
      <c r="L42" s="35">
        <v>0</v>
      </c>
      <c r="M42" s="35">
        <v>0</v>
      </c>
      <c r="N42" s="35">
        <v>0</v>
      </c>
      <c r="O42" s="35">
        <f t="shared" si="10"/>
        <v>-13817</v>
      </c>
      <c r="P42" s="36"/>
    </row>
    <row r="43" spans="2:16" ht="12.75">
      <c r="B43" s="20"/>
      <c r="C43" s="25"/>
      <c r="D43" s="20">
        <v>4120</v>
      </c>
      <c r="E43" s="27" t="s">
        <v>39</v>
      </c>
      <c r="F43" s="35">
        <v>25000</v>
      </c>
      <c r="G43" s="35">
        <v>23000</v>
      </c>
      <c r="H43" s="35">
        <v>0</v>
      </c>
      <c r="I43" s="35">
        <v>0</v>
      </c>
      <c r="J43" s="35">
        <v>23000</v>
      </c>
      <c r="K43" s="35">
        <f>J43</f>
        <v>23000</v>
      </c>
      <c r="L43" s="35">
        <v>0</v>
      </c>
      <c r="M43" s="35">
        <v>0</v>
      </c>
      <c r="N43" s="35">
        <v>0</v>
      </c>
      <c r="O43" s="35">
        <f t="shared" si="10"/>
        <v>-2000</v>
      </c>
      <c r="P43" s="36"/>
    </row>
    <row r="44" spans="2:16" ht="12.75">
      <c r="B44" s="20"/>
      <c r="C44" s="25"/>
      <c r="D44" s="20">
        <v>4170</v>
      </c>
      <c r="E44" s="27" t="s">
        <v>40</v>
      </c>
      <c r="F44" s="35">
        <v>82000</v>
      </c>
      <c r="G44" s="35">
        <v>50400</v>
      </c>
      <c r="H44" s="35">
        <v>0</v>
      </c>
      <c r="I44" s="35">
        <v>0</v>
      </c>
      <c r="J44" s="35">
        <v>50400</v>
      </c>
      <c r="K44" s="35">
        <f>J44</f>
        <v>50400</v>
      </c>
      <c r="L44" s="35">
        <v>0</v>
      </c>
      <c r="M44" s="35">
        <v>0</v>
      </c>
      <c r="N44" s="35">
        <v>0</v>
      </c>
      <c r="O44" s="35">
        <f t="shared" si="10"/>
        <v>-31600</v>
      </c>
      <c r="P44" s="36"/>
    </row>
    <row r="45" spans="2:16" ht="12.75">
      <c r="B45" s="20"/>
      <c r="C45" s="25"/>
      <c r="D45" s="20">
        <v>4210</v>
      </c>
      <c r="E45" s="27" t="s">
        <v>41</v>
      </c>
      <c r="F45" s="35">
        <v>52000</v>
      </c>
      <c r="G45" s="35">
        <v>45000</v>
      </c>
      <c r="H45" s="35">
        <v>0</v>
      </c>
      <c r="I45" s="35">
        <v>0</v>
      </c>
      <c r="J45" s="35">
        <v>45000</v>
      </c>
      <c r="K45" s="35">
        <v>0</v>
      </c>
      <c r="L45" s="35">
        <f aca="true" t="shared" si="11" ref="L45:L68">J45</f>
        <v>45000</v>
      </c>
      <c r="M45" s="35">
        <v>0</v>
      </c>
      <c r="N45" s="35">
        <v>0</v>
      </c>
      <c r="O45" s="35">
        <f t="shared" si="10"/>
        <v>-7000</v>
      </c>
      <c r="P45" s="36"/>
    </row>
    <row r="46" spans="2:16" ht="12.75">
      <c r="B46" s="20"/>
      <c r="C46" s="25"/>
      <c r="D46" s="20">
        <v>4260</v>
      </c>
      <c r="E46" s="27" t="s">
        <v>42</v>
      </c>
      <c r="F46" s="35">
        <v>7470</v>
      </c>
      <c r="G46" s="35">
        <v>8100</v>
      </c>
      <c r="H46" s="35">
        <v>0</v>
      </c>
      <c r="I46" s="35">
        <v>0</v>
      </c>
      <c r="J46" s="35">
        <v>8100</v>
      </c>
      <c r="K46" s="35">
        <v>0</v>
      </c>
      <c r="L46" s="35">
        <f t="shared" si="11"/>
        <v>8100</v>
      </c>
      <c r="M46" s="35">
        <v>0</v>
      </c>
      <c r="N46" s="35">
        <v>0</v>
      </c>
      <c r="O46" s="35">
        <f t="shared" si="10"/>
        <v>630</v>
      </c>
      <c r="P46" s="36"/>
    </row>
    <row r="47" spans="2:16" ht="12.75" hidden="1">
      <c r="B47" s="20"/>
      <c r="C47" s="25"/>
      <c r="D47" s="20">
        <v>4270</v>
      </c>
      <c r="E47" s="27" t="s">
        <v>43</v>
      </c>
      <c r="F47" s="35">
        <v>0</v>
      </c>
      <c r="G47" s="35">
        <f>H47+J47</f>
        <v>0</v>
      </c>
      <c r="H47" s="35">
        <v>0</v>
      </c>
      <c r="I47" s="35">
        <v>0</v>
      </c>
      <c r="J47" s="35">
        <v>0</v>
      </c>
      <c r="K47" s="35">
        <v>0</v>
      </c>
      <c r="L47" s="35">
        <f t="shared" si="11"/>
        <v>0</v>
      </c>
      <c r="M47" s="35">
        <v>0</v>
      </c>
      <c r="N47" s="35">
        <v>0</v>
      </c>
      <c r="O47" s="35">
        <f t="shared" si="10"/>
        <v>0</v>
      </c>
      <c r="P47" s="36"/>
    </row>
    <row r="48" spans="2:16" ht="12.75">
      <c r="B48" s="20"/>
      <c r="C48" s="25"/>
      <c r="D48" s="20">
        <v>4280</v>
      </c>
      <c r="E48" s="27" t="s">
        <v>44</v>
      </c>
      <c r="F48" s="35">
        <v>200</v>
      </c>
      <c r="G48" s="35">
        <v>700</v>
      </c>
      <c r="H48" s="35">
        <v>0</v>
      </c>
      <c r="I48" s="35"/>
      <c r="J48" s="35">
        <v>700</v>
      </c>
      <c r="K48" s="35">
        <v>0</v>
      </c>
      <c r="L48" s="35">
        <f>J48</f>
        <v>700</v>
      </c>
      <c r="M48" s="35">
        <v>0</v>
      </c>
      <c r="N48" s="35">
        <v>0</v>
      </c>
      <c r="O48" s="35">
        <f t="shared" si="10"/>
        <v>500</v>
      </c>
      <c r="P48" s="36"/>
    </row>
    <row r="49" spans="2:16" ht="12.75" customHeight="1">
      <c r="B49" s="20"/>
      <c r="C49" s="25"/>
      <c r="D49" s="20">
        <v>4300</v>
      </c>
      <c r="E49" s="27" t="s">
        <v>29</v>
      </c>
      <c r="F49" s="35">
        <v>320000</v>
      </c>
      <c r="G49" s="35">
        <v>200000</v>
      </c>
      <c r="H49" s="35">
        <v>0</v>
      </c>
      <c r="I49" s="35">
        <v>0</v>
      </c>
      <c r="J49" s="38">
        <v>200000</v>
      </c>
      <c r="K49" s="35">
        <v>0</v>
      </c>
      <c r="L49" s="35">
        <f t="shared" si="11"/>
        <v>200000</v>
      </c>
      <c r="M49" s="35">
        <v>0</v>
      </c>
      <c r="N49" s="35">
        <v>0</v>
      </c>
      <c r="O49" s="35">
        <f t="shared" si="10"/>
        <v>-120000</v>
      </c>
      <c r="P49" s="36"/>
    </row>
    <row r="50" spans="2:16" ht="13.5" customHeight="1">
      <c r="B50" s="20"/>
      <c r="C50" s="25"/>
      <c r="D50" s="20">
        <v>4350</v>
      </c>
      <c r="E50" s="27" t="s">
        <v>45</v>
      </c>
      <c r="F50" s="35">
        <v>3100</v>
      </c>
      <c r="G50" s="35">
        <v>2500</v>
      </c>
      <c r="H50" s="35">
        <v>0</v>
      </c>
      <c r="I50" s="35">
        <v>0</v>
      </c>
      <c r="J50" s="35">
        <v>2500</v>
      </c>
      <c r="K50" s="35">
        <v>0</v>
      </c>
      <c r="L50" s="35">
        <f t="shared" si="11"/>
        <v>2500</v>
      </c>
      <c r="M50" s="35">
        <v>0</v>
      </c>
      <c r="N50" s="35">
        <v>0</v>
      </c>
      <c r="O50" s="35">
        <f t="shared" si="10"/>
        <v>-600</v>
      </c>
      <c r="P50" s="36"/>
    </row>
    <row r="51" spans="2:16" ht="29.25" customHeight="1">
      <c r="B51" s="20"/>
      <c r="C51" s="25"/>
      <c r="D51" s="28">
        <v>4360</v>
      </c>
      <c r="E51" s="39" t="s">
        <v>77</v>
      </c>
      <c r="F51" s="35">
        <v>23500</v>
      </c>
      <c r="G51" s="35">
        <v>9500</v>
      </c>
      <c r="H51" s="35">
        <v>0</v>
      </c>
      <c r="I51" s="35">
        <v>0</v>
      </c>
      <c r="J51" s="35">
        <v>9500</v>
      </c>
      <c r="K51" s="35">
        <v>0</v>
      </c>
      <c r="L51" s="35">
        <f t="shared" si="11"/>
        <v>9500</v>
      </c>
      <c r="M51" s="35">
        <v>0</v>
      </c>
      <c r="N51" s="35">
        <v>0</v>
      </c>
      <c r="O51" s="35">
        <f t="shared" si="10"/>
        <v>-14000</v>
      </c>
      <c r="P51" s="36"/>
    </row>
    <row r="52" spans="2:16" ht="30.75" customHeight="1">
      <c r="B52" s="20"/>
      <c r="C52" s="25"/>
      <c r="D52" s="28">
        <v>4370</v>
      </c>
      <c r="E52" s="39" t="s">
        <v>78</v>
      </c>
      <c r="F52" s="35">
        <v>10100</v>
      </c>
      <c r="G52" s="35">
        <v>7500</v>
      </c>
      <c r="H52" s="35">
        <v>0</v>
      </c>
      <c r="I52" s="35">
        <v>0</v>
      </c>
      <c r="J52" s="35">
        <v>7500</v>
      </c>
      <c r="K52" s="35">
        <v>0</v>
      </c>
      <c r="L52" s="35">
        <f t="shared" si="11"/>
        <v>7500</v>
      </c>
      <c r="M52" s="35">
        <v>0</v>
      </c>
      <c r="N52" s="35">
        <v>0</v>
      </c>
      <c r="O52" s="35">
        <f t="shared" si="10"/>
        <v>-2600</v>
      </c>
      <c r="P52" s="36"/>
    </row>
    <row r="53" spans="2:16" ht="25.5">
      <c r="B53" s="20"/>
      <c r="C53" s="25"/>
      <c r="D53" s="28">
        <v>4400</v>
      </c>
      <c r="E53" s="29" t="s">
        <v>46</v>
      </c>
      <c r="F53" s="35">
        <v>26562</v>
      </c>
      <c r="G53" s="35">
        <v>29500</v>
      </c>
      <c r="H53" s="35">
        <v>0</v>
      </c>
      <c r="I53" s="35">
        <v>0</v>
      </c>
      <c r="J53" s="35">
        <v>29500</v>
      </c>
      <c r="K53" s="35">
        <v>0</v>
      </c>
      <c r="L53" s="35">
        <f t="shared" si="11"/>
        <v>29500</v>
      </c>
      <c r="M53" s="35">
        <v>0</v>
      </c>
      <c r="N53" s="35">
        <v>0</v>
      </c>
      <c r="O53" s="35">
        <f t="shared" si="10"/>
        <v>2938</v>
      </c>
      <c r="P53" s="36"/>
    </row>
    <row r="54" spans="2:16" ht="12.75">
      <c r="B54" s="20"/>
      <c r="C54" s="25"/>
      <c r="D54" s="20">
        <v>4410</v>
      </c>
      <c r="E54" s="27" t="s">
        <v>47</v>
      </c>
      <c r="F54" s="35">
        <v>5500</v>
      </c>
      <c r="G54" s="35">
        <v>4000</v>
      </c>
      <c r="H54" s="35">
        <v>0</v>
      </c>
      <c r="I54" s="35">
        <v>0</v>
      </c>
      <c r="J54" s="35">
        <v>4000</v>
      </c>
      <c r="K54" s="35">
        <v>0</v>
      </c>
      <c r="L54" s="35">
        <f t="shared" si="11"/>
        <v>4000</v>
      </c>
      <c r="M54" s="35">
        <v>0</v>
      </c>
      <c r="N54" s="35">
        <v>0</v>
      </c>
      <c r="O54" s="35">
        <f t="shared" si="10"/>
        <v>-1500</v>
      </c>
      <c r="P54" s="36"/>
    </row>
    <row r="55" spans="2:16" ht="12.75">
      <c r="B55" s="20"/>
      <c r="C55" s="25"/>
      <c r="D55" s="20">
        <v>4430</v>
      </c>
      <c r="E55" s="27" t="s">
        <v>21</v>
      </c>
      <c r="F55" s="35">
        <v>4000</v>
      </c>
      <c r="G55" s="35">
        <v>3500</v>
      </c>
      <c r="H55" s="35">
        <v>0</v>
      </c>
      <c r="I55" s="35">
        <v>0</v>
      </c>
      <c r="J55" s="35">
        <v>3500</v>
      </c>
      <c r="K55" s="35">
        <v>0</v>
      </c>
      <c r="L55" s="35">
        <f t="shared" si="11"/>
        <v>3500</v>
      </c>
      <c r="M55" s="35">
        <v>0</v>
      </c>
      <c r="N55" s="35">
        <v>0</v>
      </c>
      <c r="O55" s="35">
        <f t="shared" si="10"/>
        <v>-500</v>
      </c>
      <c r="P55" s="36"/>
    </row>
    <row r="56" spans="2:16" ht="12.75">
      <c r="B56" s="20"/>
      <c r="C56" s="25"/>
      <c r="D56" s="20">
        <v>4440</v>
      </c>
      <c r="E56" s="27" t="s">
        <v>48</v>
      </c>
      <c r="F56" s="35">
        <v>21150</v>
      </c>
      <c r="G56" s="35">
        <f>H56+J56</f>
        <v>21750</v>
      </c>
      <c r="H56" s="35">
        <v>0</v>
      </c>
      <c r="I56" s="35">
        <v>0</v>
      </c>
      <c r="J56" s="38">
        <v>21750</v>
      </c>
      <c r="K56" s="35">
        <v>0</v>
      </c>
      <c r="L56" s="35">
        <f t="shared" si="11"/>
        <v>21750</v>
      </c>
      <c r="M56" s="35">
        <v>0</v>
      </c>
      <c r="N56" s="35">
        <v>0</v>
      </c>
      <c r="O56" s="35">
        <f t="shared" si="10"/>
        <v>600</v>
      </c>
      <c r="P56" s="36"/>
    </row>
    <row r="57" spans="2:16" ht="12.75">
      <c r="B57" s="20"/>
      <c r="C57" s="25"/>
      <c r="D57" s="20">
        <v>4510</v>
      </c>
      <c r="E57" s="27" t="s">
        <v>30</v>
      </c>
      <c r="F57" s="35">
        <v>900</v>
      </c>
      <c r="G57" s="35">
        <f>H57+J57</f>
        <v>500</v>
      </c>
      <c r="H57" s="35">
        <v>0</v>
      </c>
      <c r="I57" s="35">
        <v>0</v>
      </c>
      <c r="J57" s="35">
        <v>500</v>
      </c>
      <c r="K57" s="35">
        <v>0</v>
      </c>
      <c r="L57" s="35">
        <f t="shared" si="11"/>
        <v>500</v>
      </c>
      <c r="M57" s="35">
        <v>0</v>
      </c>
      <c r="N57" s="35">
        <v>0</v>
      </c>
      <c r="O57" s="35">
        <f t="shared" si="10"/>
        <v>-400</v>
      </c>
      <c r="P57" s="36"/>
    </row>
    <row r="58" spans="2:16" ht="25.5">
      <c r="B58" s="20"/>
      <c r="C58" s="25"/>
      <c r="D58" s="28">
        <v>4520</v>
      </c>
      <c r="E58" s="29" t="s">
        <v>31</v>
      </c>
      <c r="F58" s="35">
        <v>400</v>
      </c>
      <c r="G58" s="35">
        <v>350</v>
      </c>
      <c r="H58" s="35">
        <v>0</v>
      </c>
      <c r="I58" s="35">
        <v>0</v>
      </c>
      <c r="J58" s="35">
        <v>350</v>
      </c>
      <c r="K58" s="35">
        <v>0</v>
      </c>
      <c r="L58" s="35">
        <v>350</v>
      </c>
      <c r="M58" s="35">
        <v>0</v>
      </c>
      <c r="N58" s="35">
        <v>0</v>
      </c>
      <c r="O58" s="35">
        <f t="shared" si="10"/>
        <v>-50</v>
      </c>
      <c r="P58" s="36"/>
    </row>
    <row r="59" spans="2:16" ht="12.75">
      <c r="B59" s="20"/>
      <c r="C59" s="25"/>
      <c r="D59" s="20">
        <v>4530</v>
      </c>
      <c r="E59" s="27" t="s">
        <v>49</v>
      </c>
      <c r="F59" s="35">
        <v>3200000</v>
      </c>
      <c r="G59" s="35">
        <v>810000</v>
      </c>
      <c r="H59" s="35">
        <v>0</v>
      </c>
      <c r="I59" s="35">
        <v>0</v>
      </c>
      <c r="J59" s="35">
        <v>810000</v>
      </c>
      <c r="K59" s="35">
        <v>0</v>
      </c>
      <c r="L59" s="35">
        <f t="shared" si="11"/>
        <v>810000</v>
      </c>
      <c r="M59" s="35">
        <v>0</v>
      </c>
      <c r="N59" s="35">
        <v>0</v>
      </c>
      <c r="O59" s="35">
        <f t="shared" si="10"/>
        <v>-2390000</v>
      </c>
      <c r="P59" s="36"/>
    </row>
    <row r="60" spans="2:16" ht="25.5">
      <c r="B60" s="20"/>
      <c r="C60" s="25"/>
      <c r="D60" s="28">
        <v>4570</v>
      </c>
      <c r="E60" s="29" t="s">
        <v>22</v>
      </c>
      <c r="F60" s="35">
        <v>6718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f t="shared" si="11"/>
        <v>0</v>
      </c>
      <c r="M60" s="35">
        <v>0</v>
      </c>
      <c r="N60" s="35">
        <v>0</v>
      </c>
      <c r="O60" s="35">
        <f t="shared" si="10"/>
        <v>-6718</v>
      </c>
      <c r="P60" s="36"/>
    </row>
    <row r="61" spans="2:16" ht="12.75">
      <c r="B61" s="20"/>
      <c r="C61" s="25"/>
      <c r="D61" s="20">
        <v>4580</v>
      </c>
      <c r="E61" s="27" t="s">
        <v>50</v>
      </c>
      <c r="F61" s="35">
        <v>1</v>
      </c>
      <c r="G61" s="35">
        <f>H61+J61</f>
        <v>0</v>
      </c>
      <c r="H61" s="35">
        <v>0</v>
      </c>
      <c r="I61" s="35">
        <v>0</v>
      </c>
      <c r="J61" s="35">
        <v>0</v>
      </c>
      <c r="K61" s="35">
        <v>0</v>
      </c>
      <c r="L61" s="35">
        <f t="shared" si="11"/>
        <v>0</v>
      </c>
      <c r="M61" s="35">
        <v>0</v>
      </c>
      <c r="N61" s="35">
        <v>0</v>
      </c>
      <c r="O61" s="35">
        <f t="shared" si="10"/>
        <v>-1</v>
      </c>
      <c r="P61" s="36"/>
    </row>
    <row r="62" spans="2:16" ht="25.5" hidden="1">
      <c r="B62" s="20"/>
      <c r="C62" s="25"/>
      <c r="D62" s="28">
        <v>4600</v>
      </c>
      <c r="E62" s="29" t="s">
        <v>51</v>
      </c>
      <c r="F62" s="35">
        <v>0</v>
      </c>
      <c r="G62" s="35">
        <f>H62+J62</f>
        <v>0</v>
      </c>
      <c r="H62" s="35">
        <v>0</v>
      </c>
      <c r="I62" s="35"/>
      <c r="J62" s="35">
        <v>0</v>
      </c>
      <c r="K62" s="35">
        <v>0</v>
      </c>
      <c r="L62" s="35">
        <f t="shared" si="11"/>
        <v>0</v>
      </c>
      <c r="M62" s="35">
        <v>0</v>
      </c>
      <c r="N62" s="35">
        <v>0</v>
      </c>
      <c r="O62" s="35">
        <f t="shared" si="10"/>
        <v>0</v>
      </c>
      <c r="P62" s="36"/>
    </row>
    <row r="63" spans="2:16" ht="16.5" customHeight="1">
      <c r="B63" s="20"/>
      <c r="C63" s="25"/>
      <c r="D63" s="28">
        <v>4610</v>
      </c>
      <c r="E63" s="32" t="s">
        <v>25</v>
      </c>
      <c r="F63" s="35">
        <v>50</v>
      </c>
      <c r="G63" s="35">
        <v>4000</v>
      </c>
      <c r="H63" s="35">
        <v>0</v>
      </c>
      <c r="I63" s="35">
        <v>0</v>
      </c>
      <c r="J63" s="35">
        <v>4000</v>
      </c>
      <c r="K63" s="35">
        <v>0</v>
      </c>
      <c r="L63" s="35">
        <f t="shared" si="11"/>
        <v>4000</v>
      </c>
      <c r="M63" s="35">
        <v>0</v>
      </c>
      <c r="N63" s="35">
        <v>0</v>
      </c>
      <c r="O63" s="35">
        <f t="shared" si="10"/>
        <v>3950</v>
      </c>
      <c r="P63" s="36"/>
    </row>
    <row r="64" spans="2:16" ht="25.5" customHeight="1" hidden="1">
      <c r="B64" s="20"/>
      <c r="C64" s="25"/>
      <c r="D64" s="28">
        <v>4680</v>
      </c>
      <c r="E64" s="32" t="s">
        <v>52</v>
      </c>
      <c r="F64" s="35">
        <v>0</v>
      </c>
      <c r="G64" s="35">
        <f>H64+J64</f>
        <v>0</v>
      </c>
      <c r="H64" s="35">
        <v>0</v>
      </c>
      <c r="I64" s="35">
        <v>0</v>
      </c>
      <c r="J64" s="35">
        <v>0</v>
      </c>
      <c r="K64" s="35">
        <v>0</v>
      </c>
      <c r="L64" s="35">
        <f t="shared" si="11"/>
        <v>0</v>
      </c>
      <c r="M64" s="35">
        <v>0</v>
      </c>
      <c r="N64" s="35">
        <v>0</v>
      </c>
      <c r="O64" s="35">
        <f t="shared" si="10"/>
        <v>0</v>
      </c>
      <c r="P64" s="36"/>
    </row>
    <row r="65" spans="2:16" ht="25.5">
      <c r="B65" s="20"/>
      <c r="C65" s="25"/>
      <c r="D65" s="28">
        <v>4700</v>
      </c>
      <c r="E65" s="29" t="s">
        <v>53</v>
      </c>
      <c r="F65" s="35">
        <v>10000</v>
      </c>
      <c r="G65" s="35">
        <v>5000</v>
      </c>
      <c r="H65" s="35">
        <v>0</v>
      </c>
      <c r="I65" s="35">
        <v>0</v>
      </c>
      <c r="J65" s="35">
        <v>5000</v>
      </c>
      <c r="K65" s="35">
        <v>0</v>
      </c>
      <c r="L65" s="35">
        <v>5000</v>
      </c>
      <c r="M65" s="35">
        <v>0</v>
      </c>
      <c r="N65" s="35">
        <v>0</v>
      </c>
      <c r="O65" s="35">
        <f t="shared" si="10"/>
        <v>-5000</v>
      </c>
      <c r="P65" s="36"/>
    </row>
    <row r="66" spans="2:16" ht="25.5" hidden="1">
      <c r="B66" s="20"/>
      <c r="C66" s="25"/>
      <c r="D66" s="28">
        <v>4740</v>
      </c>
      <c r="E66" s="29" t="s">
        <v>54</v>
      </c>
      <c r="F66" s="35">
        <v>0</v>
      </c>
      <c r="G66" s="35">
        <f>H66+J66</f>
        <v>0</v>
      </c>
      <c r="H66" s="35">
        <v>0</v>
      </c>
      <c r="I66" s="35">
        <v>0</v>
      </c>
      <c r="J66" s="35">
        <v>0</v>
      </c>
      <c r="K66" s="35">
        <v>0</v>
      </c>
      <c r="L66" s="35">
        <f t="shared" si="11"/>
        <v>0</v>
      </c>
      <c r="M66" s="35">
        <v>0</v>
      </c>
      <c r="N66" s="35">
        <v>0</v>
      </c>
      <c r="O66" s="35">
        <f t="shared" si="10"/>
        <v>0</v>
      </c>
      <c r="P66" s="36"/>
    </row>
    <row r="67" spans="2:16" ht="25.5" customHeight="1" hidden="1">
      <c r="B67" s="20"/>
      <c r="C67" s="25"/>
      <c r="D67" s="28">
        <v>4750</v>
      </c>
      <c r="E67" s="29" t="s">
        <v>55</v>
      </c>
      <c r="F67" s="35">
        <v>0</v>
      </c>
      <c r="G67" s="35">
        <f>H67+J67</f>
        <v>0</v>
      </c>
      <c r="H67" s="35">
        <v>0</v>
      </c>
      <c r="I67" s="35">
        <v>0</v>
      </c>
      <c r="J67" s="35">
        <v>0</v>
      </c>
      <c r="K67" s="35">
        <v>0</v>
      </c>
      <c r="L67" s="35">
        <f t="shared" si="11"/>
        <v>0</v>
      </c>
      <c r="M67" s="35">
        <v>0</v>
      </c>
      <c r="N67" s="35">
        <v>0</v>
      </c>
      <c r="O67" s="35">
        <f t="shared" si="10"/>
        <v>0</v>
      </c>
      <c r="P67" s="36"/>
    </row>
    <row r="68" spans="2:16" ht="29.25" customHeight="1">
      <c r="B68" s="20"/>
      <c r="C68" s="25"/>
      <c r="D68" s="28">
        <v>6060</v>
      </c>
      <c r="E68" s="29" t="s">
        <v>56</v>
      </c>
      <c r="F68" s="35">
        <v>20000</v>
      </c>
      <c r="G68" s="35">
        <f>H68+J68</f>
        <v>0</v>
      </c>
      <c r="H68" s="38">
        <v>0</v>
      </c>
      <c r="I68" s="38">
        <v>0</v>
      </c>
      <c r="J68" s="35">
        <v>0</v>
      </c>
      <c r="K68" s="35">
        <v>0</v>
      </c>
      <c r="L68" s="35">
        <f t="shared" si="11"/>
        <v>0</v>
      </c>
      <c r="M68" s="35">
        <v>0</v>
      </c>
      <c r="N68" s="35">
        <v>0</v>
      </c>
      <c r="O68" s="35">
        <f t="shared" si="10"/>
        <v>-20000</v>
      </c>
      <c r="P68" s="36"/>
    </row>
    <row r="69" spans="2:16" ht="21.75" customHeight="1">
      <c r="B69" s="23">
        <v>757</v>
      </c>
      <c r="C69" s="59" t="s">
        <v>57</v>
      </c>
      <c r="D69" s="59"/>
      <c r="E69" s="59"/>
      <c r="F69" s="33">
        <f aca="true" t="shared" si="12" ref="F69:O70">F70</f>
        <v>6682000</v>
      </c>
      <c r="G69" s="33">
        <f t="shared" si="12"/>
        <v>6067700</v>
      </c>
      <c r="H69" s="33">
        <f t="shared" si="12"/>
        <v>0</v>
      </c>
      <c r="I69" s="33">
        <f t="shared" si="12"/>
        <v>0</v>
      </c>
      <c r="J69" s="33">
        <f t="shared" si="12"/>
        <v>6067700</v>
      </c>
      <c r="K69" s="33">
        <f t="shared" si="12"/>
        <v>0</v>
      </c>
      <c r="L69" s="33">
        <f t="shared" si="12"/>
        <v>0</v>
      </c>
      <c r="M69" s="33">
        <f t="shared" si="12"/>
        <v>0</v>
      </c>
      <c r="N69" s="33">
        <f t="shared" si="12"/>
        <v>6067700</v>
      </c>
      <c r="O69" s="33">
        <f t="shared" si="12"/>
        <v>-614300</v>
      </c>
      <c r="P69" s="34"/>
    </row>
    <row r="70" spans="2:16" ht="12.75" customHeight="1">
      <c r="B70" s="20"/>
      <c r="C70" s="25">
        <v>75702</v>
      </c>
      <c r="D70" s="50" t="s">
        <v>58</v>
      </c>
      <c r="E70" s="50"/>
      <c r="F70" s="35">
        <f t="shared" si="12"/>
        <v>6682000</v>
      </c>
      <c r="G70" s="35">
        <f t="shared" si="12"/>
        <v>6067700</v>
      </c>
      <c r="H70" s="35">
        <f t="shared" si="12"/>
        <v>0</v>
      </c>
      <c r="I70" s="35">
        <f t="shared" si="12"/>
        <v>0</v>
      </c>
      <c r="J70" s="35">
        <f>J71</f>
        <v>6067700</v>
      </c>
      <c r="K70" s="35">
        <f t="shared" si="12"/>
        <v>0</v>
      </c>
      <c r="L70" s="35">
        <f t="shared" si="12"/>
        <v>0</v>
      </c>
      <c r="M70" s="35">
        <f t="shared" si="12"/>
        <v>0</v>
      </c>
      <c r="N70" s="35">
        <f t="shared" si="12"/>
        <v>6067700</v>
      </c>
      <c r="O70" s="35">
        <f t="shared" si="12"/>
        <v>-614300</v>
      </c>
      <c r="P70" s="36"/>
    </row>
    <row r="71" spans="2:16" ht="51">
      <c r="B71" s="20"/>
      <c r="C71" s="25"/>
      <c r="D71" s="40">
        <v>8070</v>
      </c>
      <c r="E71" s="27" t="s">
        <v>59</v>
      </c>
      <c r="F71" s="35">
        <v>6682000</v>
      </c>
      <c r="G71" s="35">
        <v>6067700</v>
      </c>
      <c r="H71" s="35">
        <v>0</v>
      </c>
      <c r="I71" s="35">
        <v>0</v>
      </c>
      <c r="J71" s="35">
        <v>6067700</v>
      </c>
      <c r="K71" s="35">
        <v>0</v>
      </c>
      <c r="L71" s="35">
        <v>0</v>
      </c>
      <c r="M71" s="35">
        <v>0</v>
      </c>
      <c r="N71" s="35">
        <f>J71</f>
        <v>6067700</v>
      </c>
      <c r="O71" s="35">
        <f>G71-F71</f>
        <v>-614300</v>
      </c>
      <c r="P71" s="36"/>
    </row>
    <row r="72" spans="2:16" ht="12.75">
      <c r="B72" s="23">
        <v>758</v>
      </c>
      <c r="C72" s="57" t="s">
        <v>60</v>
      </c>
      <c r="D72" s="57"/>
      <c r="E72" s="57"/>
      <c r="F72" s="33">
        <f aca="true" t="shared" si="13" ref="F72:O73">F73</f>
        <v>0</v>
      </c>
      <c r="G72" s="33">
        <f t="shared" si="13"/>
        <v>100000</v>
      </c>
      <c r="H72" s="33">
        <f t="shared" si="13"/>
        <v>0</v>
      </c>
      <c r="I72" s="33">
        <f t="shared" si="13"/>
        <v>0</v>
      </c>
      <c r="J72" s="33">
        <f t="shared" si="13"/>
        <v>100000</v>
      </c>
      <c r="K72" s="33">
        <f t="shared" si="13"/>
        <v>0</v>
      </c>
      <c r="L72" s="33">
        <f t="shared" si="13"/>
        <v>100000</v>
      </c>
      <c r="M72" s="33">
        <f t="shared" si="13"/>
        <v>0</v>
      </c>
      <c r="N72" s="33">
        <f t="shared" si="13"/>
        <v>0</v>
      </c>
      <c r="O72" s="33">
        <f t="shared" si="13"/>
        <v>100000</v>
      </c>
      <c r="P72" s="34"/>
    </row>
    <row r="73" spans="2:16" ht="12.75" customHeight="1">
      <c r="B73" s="20"/>
      <c r="C73" s="25">
        <v>75818</v>
      </c>
      <c r="D73" s="50" t="s">
        <v>61</v>
      </c>
      <c r="E73" s="50"/>
      <c r="F73" s="35">
        <f>F74</f>
        <v>0</v>
      </c>
      <c r="G73" s="35">
        <f>G74</f>
        <v>100000</v>
      </c>
      <c r="H73" s="35">
        <f>H74</f>
        <v>0</v>
      </c>
      <c r="I73" s="35">
        <v>0</v>
      </c>
      <c r="J73" s="35">
        <f t="shared" si="13"/>
        <v>100000</v>
      </c>
      <c r="K73" s="35">
        <f t="shared" si="13"/>
        <v>0</v>
      </c>
      <c r="L73" s="35">
        <f t="shared" si="13"/>
        <v>100000</v>
      </c>
      <c r="M73" s="35">
        <f t="shared" si="13"/>
        <v>0</v>
      </c>
      <c r="N73" s="35">
        <f t="shared" si="13"/>
        <v>0</v>
      </c>
      <c r="O73" s="35">
        <f t="shared" si="13"/>
        <v>100000</v>
      </c>
      <c r="P73" s="36"/>
    </row>
    <row r="74" spans="2:16" ht="12.75">
      <c r="B74" s="20"/>
      <c r="C74" s="25"/>
      <c r="D74" s="15">
        <v>4810</v>
      </c>
      <c r="E74" s="27" t="s">
        <v>62</v>
      </c>
      <c r="F74" s="35">
        <v>0</v>
      </c>
      <c r="G74" s="35">
        <f>SUM(H74:J74)</f>
        <v>100000</v>
      </c>
      <c r="H74" s="35">
        <v>0</v>
      </c>
      <c r="I74" s="35">
        <v>0</v>
      </c>
      <c r="J74" s="35">
        <v>100000</v>
      </c>
      <c r="K74" s="35">
        <v>0</v>
      </c>
      <c r="L74" s="35">
        <f>J74</f>
        <v>100000</v>
      </c>
      <c r="M74" s="35">
        <v>0</v>
      </c>
      <c r="N74" s="35">
        <v>0</v>
      </c>
      <c r="O74" s="35">
        <f>G74-F74</f>
        <v>100000</v>
      </c>
      <c r="P74" s="36"/>
    </row>
    <row r="75" spans="2:16" ht="12.75">
      <c r="B75" s="23">
        <v>900</v>
      </c>
      <c r="C75" s="57" t="s">
        <v>63</v>
      </c>
      <c r="D75" s="57"/>
      <c r="E75" s="57"/>
      <c r="F75" s="33">
        <f aca="true" t="shared" si="14" ref="F75:O75">F76</f>
        <v>6689834</v>
      </c>
      <c r="G75" s="33">
        <f t="shared" si="14"/>
        <v>56494390</v>
      </c>
      <c r="H75" s="33">
        <f t="shared" si="14"/>
        <v>1000000</v>
      </c>
      <c r="I75" s="33">
        <f t="shared" si="14"/>
        <v>0</v>
      </c>
      <c r="J75" s="33">
        <f t="shared" si="14"/>
        <v>55494390</v>
      </c>
      <c r="K75" s="33">
        <f t="shared" si="14"/>
        <v>0</v>
      </c>
      <c r="L75" s="33">
        <f t="shared" si="14"/>
        <v>55494390</v>
      </c>
      <c r="M75" s="33">
        <f t="shared" si="14"/>
        <v>0</v>
      </c>
      <c r="N75" s="33">
        <f t="shared" si="14"/>
        <v>0</v>
      </c>
      <c r="O75" s="33">
        <f t="shared" si="14"/>
        <v>49804719</v>
      </c>
      <c r="P75" s="34"/>
    </row>
    <row r="76" spans="2:16" ht="12.75" customHeight="1">
      <c r="B76" s="20"/>
      <c r="C76" s="25">
        <v>90001</v>
      </c>
      <c r="D76" s="50" t="s">
        <v>64</v>
      </c>
      <c r="E76" s="50"/>
      <c r="F76" s="35">
        <f aca="true" t="shared" si="15" ref="F76:O76">SUM(F77:F91)</f>
        <v>6689834</v>
      </c>
      <c r="G76" s="35">
        <f t="shared" si="15"/>
        <v>56494390</v>
      </c>
      <c r="H76" s="35">
        <f t="shared" si="15"/>
        <v>1000000</v>
      </c>
      <c r="I76" s="35">
        <f t="shared" si="15"/>
        <v>0</v>
      </c>
      <c r="J76" s="35">
        <f>SUM(J77:J91)</f>
        <v>55494390</v>
      </c>
      <c r="K76" s="35">
        <f t="shared" si="15"/>
        <v>0</v>
      </c>
      <c r="L76" s="35">
        <f>SUM(L77:L91)</f>
        <v>55494390</v>
      </c>
      <c r="M76" s="35">
        <f t="shared" si="15"/>
        <v>0</v>
      </c>
      <c r="N76" s="35">
        <f t="shared" si="15"/>
        <v>0</v>
      </c>
      <c r="O76" s="35">
        <f t="shared" si="15"/>
        <v>49804719</v>
      </c>
      <c r="P76" s="36"/>
    </row>
    <row r="77" spans="2:16" ht="12.75">
      <c r="B77" s="20"/>
      <c r="C77" s="25"/>
      <c r="D77" s="40">
        <v>4260</v>
      </c>
      <c r="E77" s="29" t="s">
        <v>42</v>
      </c>
      <c r="F77" s="35">
        <v>40000</v>
      </c>
      <c r="G77" s="35">
        <v>40000</v>
      </c>
      <c r="H77" s="35">
        <v>0</v>
      </c>
      <c r="I77" s="35">
        <v>0</v>
      </c>
      <c r="J77" s="35">
        <v>40000</v>
      </c>
      <c r="K77" s="35">
        <v>0</v>
      </c>
      <c r="L77" s="35">
        <f>J77</f>
        <v>40000</v>
      </c>
      <c r="M77" s="35">
        <v>0</v>
      </c>
      <c r="N77" s="35">
        <v>0</v>
      </c>
      <c r="O77" s="35">
        <f aca="true" t="shared" si="16" ref="O77:O91">G77-F77</f>
        <v>0</v>
      </c>
      <c r="P77" s="36"/>
    </row>
    <row r="78" spans="2:16" ht="12.75">
      <c r="B78" s="20"/>
      <c r="C78" s="25"/>
      <c r="D78" s="20">
        <v>4300</v>
      </c>
      <c r="E78" s="27" t="s">
        <v>29</v>
      </c>
      <c r="F78" s="35">
        <v>5000</v>
      </c>
      <c r="G78" s="35">
        <v>47000000</v>
      </c>
      <c r="H78" s="35">
        <v>0</v>
      </c>
      <c r="I78" s="35">
        <v>0</v>
      </c>
      <c r="J78" s="35">
        <v>47000000</v>
      </c>
      <c r="K78" s="35">
        <v>0</v>
      </c>
      <c r="L78" s="35">
        <v>47000000</v>
      </c>
      <c r="M78" s="35">
        <v>0</v>
      </c>
      <c r="N78" s="35">
        <v>0</v>
      </c>
      <c r="O78" s="35">
        <f t="shared" si="16"/>
        <v>46995000</v>
      </c>
      <c r="P78" s="36"/>
    </row>
    <row r="79" spans="2:16" ht="12.75">
      <c r="B79" s="20"/>
      <c r="C79" s="25"/>
      <c r="D79" s="40">
        <v>4430</v>
      </c>
      <c r="E79" s="29" t="s">
        <v>21</v>
      </c>
      <c r="F79" s="35">
        <v>2000</v>
      </c>
      <c r="G79" s="35">
        <v>2000</v>
      </c>
      <c r="H79" s="35">
        <v>0</v>
      </c>
      <c r="I79" s="35">
        <v>0</v>
      </c>
      <c r="J79" s="35">
        <v>2000</v>
      </c>
      <c r="K79" s="35">
        <v>0</v>
      </c>
      <c r="L79" s="35">
        <v>2000</v>
      </c>
      <c r="M79" s="35">
        <v>0</v>
      </c>
      <c r="N79" s="35">
        <v>0</v>
      </c>
      <c r="O79" s="35">
        <f t="shared" si="16"/>
        <v>0</v>
      </c>
      <c r="P79" s="36"/>
    </row>
    <row r="80" spans="2:16" ht="12.75">
      <c r="B80" s="20"/>
      <c r="C80" s="25"/>
      <c r="D80" s="28">
        <v>4480</v>
      </c>
      <c r="E80" s="29" t="s">
        <v>65</v>
      </c>
      <c r="F80" s="35">
        <v>2100000</v>
      </c>
      <c r="G80" s="35">
        <f aca="true" t="shared" si="17" ref="G80:G90">SUM(H80:J80)</f>
        <v>8430000</v>
      </c>
      <c r="H80" s="35">
        <v>0</v>
      </c>
      <c r="I80" s="35">
        <v>0</v>
      </c>
      <c r="J80" s="38">
        <v>8430000</v>
      </c>
      <c r="K80" s="35">
        <v>0</v>
      </c>
      <c r="L80" s="35">
        <f aca="true" t="shared" si="18" ref="L80:L91">J80</f>
        <v>8430000</v>
      </c>
      <c r="M80" s="35">
        <v>0</v>
      </c>
      <c r="N80" s="35">
        <v>0</v>
      </c>
      <c r="O80" s="35">
        <f t="shared" si="16"/>
        <v>6330000</v>
      </c>
      <c r="P80" s="36"/>
    </row>
    <row r="81" spans="2:16" ht="25.5">
      <c r="B81" s="20"/>
      <c r="C81" s="25"/>
      <c r="D81" s="28">
        <v>4520</v>
      </c>
      <c r="E81" s="29" t="s">
        <v>31</v>
      </c>
      <c r="F81" s="35">
        <v>17890</v>
      </c>
      <c r="G81" s="35">
        <f>J81</f>
        <v>17890</v>
      </c>
      <c r="H81" s="35"/>
      <c r="I81" s="35"/>
      <c r="J81" s="38">
        <v>17890</v>
      </c>
      <c r="K81" s="35"/>
      <c r="L81" s="35">
        <f>J81</f>
        <v>17890</v>
      </c>
      <c r="M81" s="35"/>
      <c r="N81" s="35"/>
      <c r="O81" s="35">
        <f t="shared" si="16"/>
        <v>0</v>
      </c>
      <c r="P81" s="36"/>
    </row>
    <row r="82" spans="2:16" ht="29.25" customHeight="1">
      <c r="B82" s="20"/>
      <c r="C82" s="25"/>
      <c r="D82" s="28">
        <v>4560</v>
      </c>
      <c r="E82" s="29" t="s">
        <v>66</v>
      </c>
      <c r="F82" s="35">
        <v>10000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f t="shared" si="16"/>
        <v>-10000</v>
      </c>
      <c r="P82" s="36"/>
    </row>
    <row r="83" spans="2:16" ht="28.5" customHeight="1">
      <c r="B83" s="20"/>
      <c r="C83" s="25"/>
      <c r="D83" s="28">
        <v>4570</v>
      </c>
      <c r="E83" s="29" t="s">
        <v>22</v>
      </c>
      <c r="F83" s="35">
        <v>163</v>
      </c>
      <c r="G83" s="35">
        <v>0</v>
      </c>
      <c r="H83" s="35"/>
      <c r="I83" s="35"/>
      <c r="J83" s="35"/>
      <c r="K83" s="35"/>
      <c r="L83" s="35"/>
      <c r="M83" s="35"/>
      <c r="N83" s="35"/>
      <c r="O83" s="35"/>
      <c r="P83" s="36"/>
    </row>
    <row r="84" spans="2:16" ht="12.75">
      <c r="B84" s="20"/>
      <c r="C84" s="25"/>
      <c r="D84" s="28">
        <v>4580</v>
      </c>
      <c r="E84" s="29" t="s">
        <v>50</v>
      </c>
      <c r="F84" s="35">
        <v>1781</v>
      </c>
      <c r="G84" s="35">
        <v>0</v>
      </c>
      <c r="H84" s="35">
        <v>0</v>
      </c>
      <c r="I84" s="35">
        <v>0</v>
      </c>
      <c r="J84" s="38">
        <v>0</v>
      </c>
      <c r="K84" s="35">
        <v>0</v>
      </c>
      <c r="L84" s="35">
        <f t="shared" si="18"/>
        <v>0</v>
      </c>
      <c r="M84" s="35">
        <v>0</v>
      </c>
      <c r="N84" s="35">
        <v>0</v>
      </c>
      <c r="O84" s="35">
        <f t="shared" si="16"/>
        <v>-1781</v>
      </c>
      <c r="P84" s="36"/>
    </row>
    <row r="85" spans="2:16" ht="25.5">
      <c r="B85" s="20"/>
      <c r="C85" s="25"/>
      <c r="D85" s="28">
        <v>4590</v>
      </c>
      <c r="E85" s="29" t="s">
        <v>67</v>
      </c>
      <c r="F85" s="35">
        <v>9000</v>
      </c>
      <c r="G85" s="35">
        <v>3000</v>
      </c>
      <c r="H85" s="35">
        <v>0</v>
      </c>
      <c r="I85" s="35">
        <v>0</v>
      </c>
      <c r="J85" s="38">
        <v>3000</v>
      </c>
      <c r="K85" s="35">
        <v>0</v>
      </c>
      <c r="L85" s="35">
        <f t="shared" si="18"/>
        <v>3000</v>
      </c>
      <c r="M85" s="35">
        <v>0</v>
      </c>
      <c r="N85" s="35">
        <v>0</v>
      </c>
      <c r="O85" s="35">
        <f t="shared" si="16"/>
        <v>-6000</v>
      </c>
      <c r="P85" s="36"/>
    </row>
    <row r="86" spans="2:16" ht="25.5" hidden="1">
      <c r="B86" s="20"/>
      <c r="C86" s="25"/>
      <c r="D86" s="28">
        <v>4600</v>
      </c>
      <c r="E86" s="29" t="s">
        <v>51</v>
      </c>
      <c r="F86" s="35">
        <v>0</v>
      </c>
      <c r="G86" s="35">
        <f t="shared" si="17"/>
        <v>0</v>
      </c>
      <c r="H86" s="35">
        <v>0</v>
      </c>
      <c r="I86" s="35"/>
      <c r="J86" s="38">
        <v>0</v>
      </c>
      <c r="K86" s="35">
        <v>0</v>
      </c>
      <c r="L86" s="35">
        <f t="shared" si="18"/>
        <v>0</v>
      </c>
      <c r="M86" s="35">
        <v>0</v>
      </c>
      <c r="N86" s="35">
        <v>0</v>
      </c>
      <c r="O86" s="35">
        <f t="shared" si="16"/>
        <v>0</v>
      </c>
      <c r="P86" s="36"/>
    </row>
    <row r="87" spans="2:16" ht="12.75">
      <c r="B87" s="20"/>
      <c r="C87" s="25"/>
      <c r="D87" s="28">
        <v>4610</v>
      </c>
      <c r="E87" s="32" t="s">
        <v>25</v>
      </c>
      <c r="F87" s="35">
        <v>4000</v>
      </c>
      <c r="G87" s="35">
        <v>1500</v>
      </c>
      <c r="H87" s="35">
        <v>0</v>
      </c>
      <c r="I87" s="35">
        <v>0</v>
      </c>
      <c r="J87" s="38">
        <v>1500</v>
      </c>
      <c r="K87" s="35">
        <v>0</v>
      </c>
      <c r="L87" s="35">
        <f t="shared" si="18"/>
        <v>1500</v>
      </c>
      <c r="M87" s="35">
        <v>0</v>
      </c>
      <c r="N87" s="35">
        <v>0</v>
      </c>
      <c r="O87" s="35">
        <f t="shared" si="16"/>
        <v>-2500</v>
      </c>
      <c r="P87" s="36"/>
    </row>
    <row r="88" spans="2:16" ht="25.5" hidden="1">
      <c r="B88" s="20"/>
      <c r="C88" s="25"/>
      <c r="D88" s="28">
        <v>4670</v>
      </c>
      <c r="E88" s="32" t="s">
        <v>68</v>
      </c>
      <c r="F88" s="35">
        <v>0</v>
      </c>
      <c r="G88" s="35">
        <f t="shared" si="17"/>
        <v>0</v>
      </c>
      <c r="H88" s="35">
        <v>0</v>
      </c>
      <c r="I88" s="35">
        <v>0</v>
      </c>
      <c r="J88" s="35">
        <v>0</v>
      </c>
      <c r="K88" s="35">
        <v>0</v>
      </c>
      <c r="L88" s="35">
        <f t="shared" si="18"/>
        <v>0</v>
      </c>
      <c r="M88" s="35">
        <v>0</v>
      </c>
      <c r="N88" s="35">
        <v>0</v>
      </c>
      <c r="O88" s="35">
        <f t="shared" si="16"/>
        <v>0</v>
      </c>
      <c r="P88" s="36"/>
    </row>
    <row r="89" spans="2:16" ht="12.75">
      <c r="B89" s="20"/>
      <c r="C89" s="25"/>
      <c r="D89" s="40">
        <v>6050</v>
      </c>
      <c r="E89" s="29" t="s">
        <v>69</v>
      </c>
      <c r="F89" s="35">
        <v>400000</v>
      </c>
      <c r="G89" s="35">
        <f t="shared" si="17"/>
        <v>1000000</v>
      </c>
      <c r="H89" s="35">
        <v>1000000</v>
      </c>
      <c r="I89" s="35">
        <v>0</v>
      </c>
      <c r="J89" s="35">
        <v>0</v>
      </c>
      <c r="K89" s="35">
        <v>0</v>
      </c>
      <c r="L89" s="35">
        <f t="shared" si="18"/>
        <v>0</v>
      </c>
      <c r="M89" s="35">
        <v>0</v>
      </c>
      <c r="N89" s="35">
        <v>0</v>
      </c>
      <c r="O89" s="35">
        <f t="shared" si="16"/>
        <v>600000</v>
      </c>
      <c r="P89" s="36"/>
    </row>
    <row r="90" spans="2:16" ht="12.75" hidden="1">
      <c r="B90" s="20"/>
      <c r="C90" s="25"/>
      <c r="D90" s="40">
        <v>6058</v>
      </c>
      <c r="E90" s="29" t="s">
        <v>69</v>
      </c>
      <c r="F90" s="35">
        <v>0</v>
      </c>
      <c r="G90" s="35">
        <f t="shared" si="17"/>
        <v>0</v>
      </c>
      <c r="H90" s="35">
        <v>0</v>
      </c>
      <c r="I90" s="35">
        <v>0</v>
      </c>
      <c r="J90" s="35">
        <v>0</v>
      </c>
      <c r="K90" s="35">
        <v>0</v>
      </c>
      <c r="L90" s="35">
        <f t="shared" si="18"/>
        <v>0</v>
      </c>
      <c r="M90" s="35">
        <v>0</v>
      </c>
      <c r="N90" s="35">
        <v>0</v>
      </c>
      <c r="O90" s="35">
        <f t="shared" si="16"/>
        <v>0</v>
      </c>
      <c r="P90" s="36"/>
    </row>
    <row r="91" spans="2:16" ht="12.75">
      <c r="B91" s="20"/>
      <c r="C91" s="25"/>
      <c r="D91" s="40">
        <v>6059</v>
      </c>
      <c r="E91" s="29" t="s">
        <v>69</v>
      </c>
      <c r="F91" s="35">
        <v>4100000</v>
      </c>
      <c r="G91" s="35">
        <v>0</v>
      </c>
      <c r="H91" s="38">
        <v>0</v>
      </c>
      <c r="I91" s="38">
        <v>0</v>
      </c>
      <c r="J91" s="35">
        <v>0</v>
      </c>
      <c r="K91" s="35">
        <v>0</v>
      </c>
      <c r="L91" s="35">
        <f t="shared" si="18"/>
        <v>0</v>
      </c>
      <c r="M91" s="35">
        <v>0</v>
      </c>
      <c r="N91" s="35">
        <v>0</v>
      </c>
      <c r="O91" s="35">
        <f t="shared" si="16"/>
        <v>-4100000</v>
      </c>
      <c r="P91" s="36"/>
    </row>
    <row r="92" spans="2:16" ht="12.75">
      <c r="B92" s="37"/>
      <c r="C92" s="41"/>
      <c r="D92" s="42"/>
      <c r="E92" s="34" t="s">
        <v>70</v>
      </c>
      <c r="F92" s="33">
        <f aca="true" t="shared" si="19" ref="F92:O92">F29+F36+F69+F72+F75+F14</f>
        <v>18909353</v>
      </c>
      <c r="G92" s="33">
        <f>G29+G36+G69+G72+G75+G14</f>
        <v>65383643</v>
      </c>
      <c r="H92" s="33">
        <f t="shared" si="19"/>
        <v>1000000</v>
      </c>
      <c r="I92" s="33">
        <f t="shared" si="19"/>
        <v>0</v>
      </c>
      <c r="J92" s="33">
        <f t="shared" si="19"/>
        <v>64383643</v>
      </c>
      <c r="K92" s="33">
        <f t="shared" si="19"/>
        <v>1183843</v>
      </c>
      <c r="L92" s="33">
        <f t="shared" si="19"/>
        <v>57011340</v>
      </c>
      <c r="M92" s="33">
        <f t="shared" si="19"/>
        <v>120760</v>
      </c>
      <c r="N92" s="33">
        <f t="shared" si="19"/>
        <v>6067700</v>
      </c>
      <c r="O92" s="33">
        <f t="shared" si="19"/>
        <v>46474465</v>
      </c>
      <c r="P92" s="37"/>
    </row>
  </sheetData>
  <sheetProtection/>
  <mergeCells count="32">
    <mergeCell ref="D73:E73"/>
    <mergeCell ref="C75:E75"/>
    <mergeCell ref="D76:E76"/>
    <mergeCell ref="D30:E30"/>
    <mergeCell ref="C36:E36"/>
    <mergeCell ref="D37:E37"/>
    <mergeCell ref="C69:E69"/>
    <mergeCell ref="D70:E70"/>
    <mergeCell ref="C72:E72"/>
    <mergeCell ref="C14:E14"/>
    <mergeCell ref="D15:E15"/>
    <mergeCell ref="D18:E18"/>
    <mergeCell ref="D21:E21"/>
    <mergeCell ref="D25:E25"/>
    <mergeCell ref="C29:E29"/>
    <mergeCell ref="H10:H12"/>
    <mergeCell ref="J10:J12"/>
    <mergeCell ref="K10:N10"/>
    <mergeCell ref="I11:I12"/>
    <mergeCell ref="K11:L11"/>
    <mergeCell ref="M11:M12"/>
    <mergeCell ref="N11:N12"/>
    <mergeCell ref="A6:P6"/>
    <mergeCell ref="B9:B12"/>
    <mergeCell ref="C9:C12"/>
    <mergeCell ref="D9:D12"/>
    <mergeCell ref="E9:E12"/>
    <mergeCell ref="F9:F12"/>
    <mergeCell ref="G9:G12"/>
    <mergeCell ref="H9:N9"/>
    <mergeCell ref="O9:O12"/>
    <mergeCell ref="P9:P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92"/>
  <sheetViews>
    <sheetView tabSelected="1" zoomScalePageLayoutView="0" workbookViewId="0" topLeftCell="A12">
      <pane ySplit="1875" topLeftCell="A1" activePane="bottomLeft" state="split"/>
      <selection pane="topLeft" activeCell="E9" sqref="E9:E12"/>
      <selection pane="bottomLeft" activeCell="E3" sqref="E3"/>
    </sheetView>
  </sheetViews>
  <sheetFormatPr defaultColWidth="9.140625" defaultRowHeight="12.75"/>
  <cols>
    <col min="1" max="1" width="0.71875" style="1" customWidth="1"/>
    <col min="2" max="2" width="5.28125" style="1" customWidth="1"/>
    <col min="3" max="3" width="6.8515625" style="2" customWidth="1"/>
    <col min="4" max="4" width="6.8515625" style="3" customWidth="1"/>
    <col min="5" max="5" width="42.57421875" style="1" customWidth="1"/>
    <col min="6" max="6" width="12.7109375" style="4" customWidth="1"/>
    <col min="7" max="7" width="14.421875" style="11" customWidth="1"/>
    <col min="8" max="8" width="11.8515625" style="11" customWidth="1"/>
    <col min="9" max="9" width="11.140625" style="11" customWidth="1"/>
    <col min="10" max="10" width="11.57421875" style="11" customWidth="1"/>
    <col min="11" max="11" width="12.8515625" style="11" customWidth="1"/>
    <col min="12" max="12" width="11.140625" style="11" customWidth="1"/>
    <col min="13" max="13" width="10.00390625" style="11" customWidth="1"/>
    <col min="14" max="14" width="10.7109375" style="11" customWidth="1"/>
    <col min="15" max="15" width="14.8515625" style="11" customWidth="1"/>
    <col min="16" max="16" width="6.57421875" style="1" customWidth="1"/>
    <col min="17" max="16384" width="9.140625" style="1" customWidth="1"/>
  </cols>
  <sheetData>
    <row r="1" spans="7:16" ht="13.5">
      <c r="G1" s="5"/>
      <c r="H1" s="5"/>
      <c r="I1" s="5"/>
      <c r="J1" s="5"/>
      <c r="K1" s="5"/>
      <c r="L1" s="6"/>
      <c r="M1" s="6" t="s">
        <v>0</v>
      </c>
      <c r="N1" s="5"/>
      <c r="O1" s="5"/>
      <c r="P1" s="7"/>
    </row>
    <row r="2" spans="3:16" ht="13.5">
      <c r="C2" s="2" t="s">
        <v>1</v>
      </c>
      <c r="G2" s="8"/>
      <c r="H2" s="8"/>
      <c r="I2" s="8"/>
      <c r="J2" s="8"/>
      <c r="K2" s="8"/>
      <c r="L2" s="9"/>
      <c r="M2" s="9" t="s">
        <v>73</v>
      </c>
      <c r="N2" s="8"/>
      <c r="O2" s="8"/>
      <c r="P2" s="10"/>
    </row>
    <row r="3" spans="12:13" ht="13.5">
      <c r="L3" s="12"/>
      <c r="M3" s="12" t="s">
        <v>80</v>
      </c>
    </row>
    <row r="4" ht="13.5">
      <c r="M4" s="12" t="s">
        <v>79</v>
      </c>
    </row>
    <row r="6" spans="1:16" ht="22.5" customHeight="1">
      <c r="A6" s="43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2:16" ht="22.5" customHeight="1">
      <c r="B7" s="13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4"/>
      <c r="O7" s="14"/>
      <c r="P7" s="13"/>
    </row>
    <row r="8" ht="20.25" customHeight="1">
      <c r="P8" s="1" t="s">
        <v>2</v>
      </c>
    </row>
    <row r="9" spans="2:16" ht="12.75" customHeight="1">
      <c r="B9" s="44" t="s">
        <v>3</v>
      </c>
      <c r="C9" s="45" t="s">
        <v>4</v>
      </c>
      <c r="D9" s="44" t="s">
        <v>5</v>
      </c>
      <c r="E9" s="44" t="s">
        <v>6</v>
      </c>
      <c r="F9" s="46" t="s">
        <v>72</v>
      </c>
      <c r="G9" s="47" t="s">
        <v>71</v>
      </c>
      <c r="H9" s="48" t="s">
        <v>7</v>
      </c>
      <c r="I9" s="48"/>
      <c r="J9" s="48"/>
      <c r="K9" s="48"/>
      <c r="L9" s="48"/>
      <c r="M9" s="48"/>
      <c r="N9" s="48"/>
      <c r="O9" s="49" t="s">
        <v>8</v>
      </c>
      <c r="P9" s="50" t="s">
        <v>9</v>
      </c>
    </row>
    <row r="10" spans="2:16" ht="12.75" customHeight="1">
      <c r="B10" s="44"/>
      <c r="C10" s="45"/>
      <c r="D10" s="44"/>
      <c r="E10" s="44"/>
      <c r="F10" s="46"/>
      <c r="G10" s="47"/>
      <c r="H10" s="51" t="s">
        <v>10</v>
      </c>
      <c r="I10" s="16" t="s">
        <v>11</v>
      </c>
      <c r="J10" s="52" t="s">
        <v>12</v>
      </c>
      <c r="K10" s="53" t="s">
        <v>7</v>
      </c>
      <c r="L10" s="53"/>
      <c r="M10" s="53"/>
      <c r="N10" s="53"/>
      <c r="O10" s="49"/>
      <c r="P10" s="50"/>
    </row>
    <row r="11" spans="2:16" ht="12.75" customHeight="1">
      <c r="B11" s="44"/>
      <c r="C11" s="45"/>
      <c r="D11" s="44"/>
      <c r="E11" s="44"/>
      <c r="F11" s="46"/>
      <c r="G11" s="47"/>
      <c r="H11" s="51"/>
      <c r="I11" s="54" t="s">
        <v>13</v>
      </c>
      <c r="J11" s="52"/>
      <c r="K11" s="55" t="s">
        <v>14</v>
      </c>
      <c r="L11" s="55"/>
      <c r="M11" s="56" t="s">
        <v>15</v>
      </c>
      <c r="N11" s="56" t="s">
        <v>16</v>
      </c>
      <c r="O11" s="49"/>
      <c r="P11" s="50"/>
    </row>
    <row r="12" spans="2:16" s="17" customFormat="1" ht="67.5" customHeight="1">
      <c r="B12" s="44"/>
      <c r="C12" s="45"/>
      <c r="D12" s="44"/>
      <c r="E12" s="44"/>
      <c r="F12" s="46"/>
      <c r="G12" s="47"/>
      <c r="H12" s="51"/>
      <c r="I12" s="51"/>
      <c r="J12" s="51"/>
      <c r="K12" s="18" t="s">
        <v>17</v>
      </c>
      <c r="L12" s="19" t="s">
        <v>18</v>
      </c>
      <c r="M12" s="56"/>
      <c r="N12" s="56"/>
      <c r="O12" s="49"/>
      <c r="P12" s="50"/>
    </row>
    <row r="13" spans="2:16" ht="12.75"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1">
        <v>6</v>
      </c>
      <c r="H13" s="22">
        <v>7</v>
      </c>
      <c r="I13" s="22"/>
      <c r="J13" s="22">
        <v>8</v>
      </c>
      <c r="K13" s="22">
        <v>9</v>
      </c>
      <c r="L13" s="22">
        <v>10</v>
      </c>
      <c r="M13" s="22">
        <v>11</v>
      </c>
      <c r="N13" s="22">
        <v>12</v>
      </c>
      <c r="O13" s="22">
        <v>13</v>
      </c>
      <c r="P13" s="20">
        <v>14</v>
      </c>
    </row>
    <row r="14" spans="2:16" ht="22.5" customHeight="1">
      <c r="B14" s="23">
        <v>600</v>
      </c>
      <c r="C14" s="57" t="s">
        <v>19</v>
      </c>
      <c r="D14" s="57"/>
      <c r="E14" s="57"/>
      <c r="F14" s="24">
        <f>F15+F18+F21+F25</f>
        <v>260212</v>
      </c>
      <c r="G14" s="24">
        <f aca="true" t="shared" si="0" ref="G14:O14">G15+G18+G21+G25</f>
        <v>256900</v>
      </c>
      <c r="H14" s="24">
        <f t="shared" si="0"/>
        <v>0</v>
      </c>
      <c r="I14" s="24">
        <f t="shared" si="0"/>
        <v>0</v>
      </c>
      <c r="J14" s="24">
        <f t="shared" si="0"/>
        <v>256900</v>
      </c>
      <c r="K14" s="24">
        <f t="shared" si="0"/>
        <v>0</v>
      </c>
      <c r="L14" s="24">
        <f t="shared" si="0"/>
        <v>256900</v>
      </c>
      <c r="M14" s="24">
        <f t="shared" si="0"/>
        <v>0</v>
      </c>
      <c r="N14" s="24">
        <f t="shared" si="0"/>
        <v>0</v>
      </c>
      <c r="O14" s="24">
        <f t="shared" si="0"/>
        <v>-3300</v>
      </c>
      <c r="P14" s="23"/>
    </row>
    <row r="15" spans="2:16" ht="12.75">
      <c r="B15" s="20"/>
      <c r="C15" s="25">
        <v>60011</v>
      </c>
      <c r="D15" s="58" t="s">
        <v>20</v>
      </c>
      <c r="E15" s="58"/>
      <c r="F15" s="26">
        <f aca="true" t="shared" si="1" ref="F15:O15">F16+F17</f>
        <v>8800</v>
      </c>
      <c r="G15" s="26">
        <f>G16+G17</f>
        <v>8900</v>
      </c>
      <c r="H15" s="26">
        <f t="shared" si="1"/>
        <v>0</v>
      </c>
      <c r="I15" s="26">
        <f t="shared" si="1"/>
        <v>0</v>
      </c>
      <c r="J15" s="26">
        <f t="shared" si="1"/>
        <v>8900</v>
      </c>
      <c r="K15" s="26">
        <f t="shared" si="1"/>
        <v>0</v>
      </c>
      <c r="L15" s="26">
        <f t="shared" si="1"/>
        <v>8900</v>
      </c>
      <c r="M15" s="26">
        <f t="shared" si="1"/>
        <v>0</v>
      </c>
      <c r="N15" s="26">
        <f t="shared" si="1"/>
        <v>0</v>
      </c>
      <c r="O15" s="26">
        <f t="shared" si="1"/>
        <v>100</v>
      </c>
      <c r="P15" s="20"/>
    </row>
    <row r="16" spans="2:16" ht="12.75">
      <c r="B16" s="20"/>
      <c r="C16" s="25"/>
      <c r="D16" s="20">
        <v>4430</v>
      </c>
      <c r="E16" s="27" t="s">
        <v>21</v>
      </c>
      <c r="F16" s="26">
        <v>8800</v>
      </c>
      <c r="G16" s="26">
        <f>H16+J16</f>
        <v>8900</v>
      </c>
      <c r="H16" s="26">
        <v>0</v>
      </c>
      <c r="I16" s="26">
        <v>0</v>
      </c>
      <c r="J16" s="26">
        <v>8900</v>
      </c>
      <c r="K16" s="26">
        <v>0</v>
      </c>
      <c r="L16" s="26">
        <f>J16</f>
        <v>8900</v>
      </c>
      <c r="M16" s="26">
        <v>0</v>
      </c>
      <c r="N16" s="26">
        <v>0</v>
      </c>
      <c r="O16" s="26">
        <f>G16-F16</f>
        <v>100</v>
      </c>
      <c r="P16" s="20"/>
    </row>
    <row r="17" spans="2:16" ht="25.5" hidden="1">
      <c r="B17" s="20"/>
      <c r="C17" s="25"/>
      <c r="D17" s="28">
        <v>4570</v>
      </c>
      <c r="E17" s="29" t="s">
        <v>22</v>
      </c>
      <c r="F17" s="26"/>
      <c r="G17" s="26">
        <f>H17+J17</f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f>G17-F17</f>
        <v>0</v>
      </c>
      <c r="P17" s="20"/>
    </row>
    <row r="18" spans="2:16" ht="12.75">
      <c r="B18" s="20"/>
      <c r="C18" s="25">
        <v>60013</v>
      </c>
      <c r="D18" s="58" t="s">
        <v>23</v>
      </c>
      <c r="E18" s="58"/>
      <c r="F18" s="26">
        <f aca="true" t="shared" si="2" ref="F18:N18">F19+F20</f>
        <v>16412</v>
      </c>
      <c r="G18" s="26">
        <f t="shared" si="2"/>
        <v>16000</v>
      </c>
      <c r="H18" s="26">
        <f t="shared" si="2"/>
        <v>0</v>
      </c>
      <c r="I18" s="26">
        <f t="shared" si="2"/>
        <v>0</v>
      </c>
      <c r="J18" s="26">
        <f t="shared" si="2"/>
        <v>16000</v>
      </c>
      <c r="K18" s="26">
        <f t="shared" si="2"/>
        <v>0</v>
      </c>
      <c r="L18" s="26">
        <f t="shared" si="2"/>
        <v>16000</v>
      </c>
      <c r="M18" s="26">
        <f t="shared" si="2"/>
        <v>0</v>
      </c>
      <c r="N18" s="26">
        <f t="shared" si="2"/>
        <v>0</v>
      </c>
      <c r="O18" s="26">
        <f>O19</f>
        <v>-400</v>
      </c>
      <c r="P18" s="20"/>
    </row>
    <row r="19" spans="2:16" ht="12.75">
      <c r="B19" s="20"/>
      <c r="C19" s="25"/>
      <c r="D19" s="20">
        <v>4430</v>
      </c>
      <c r="E19" s="27" t="s">
        <v>21</v>
      </c>
      <c r="F19" s="26">
        <v>16400</v>
      </c>
      <c r="G19" s="26">
        <f>H19+J19</f>
        <v>16000</v>
      </c>
      <c r="H19" s="26">
        <v>0</v>
      </c>
      <c r="I19" s="26">
        <v>0</v>
      </c>
      <c r="J19" s="26">
        <v>16000</v>
      </c>
      <c r="K19" s="26">
        <v>0</v>
      </c>
      <c r="L19" s="26">
        <f>J19</f>
        <v>16000</v>
      </c>
      <c r="M19" s="26">
        <v>0</v>
      </c>
      <c r="N19" s="26">
        <v>0</v>
      </c>
      <c r="O19" s="26">
        <f>G19-F19</f>
        <v>-400</v>
      </c>
      <c r="P19" s="20"/>
    </row>
    <row r="20" spans="2:16" ht="25.5">
      <c r="B20" s="20"/>
      <c r="C20" s="25"/>
      <c r="D20" s="28">
        <v>4570</v>
      </c>
      <c r="E20" s="29" t="s">
        <v>22</v>
      </c>
      <c r="F20" s="26">
        <v>12</v>
      </c>
      <c r="G20" s="26">
        <f>H20+J20</f>
        <v>0</v>
      </c>
      <c r="H20" s="26">
        <v>0</v>
      </c>
      <c r="I20" s="26">
        <v>0</v>
      </c>
      <c r="J20" s="30">
        <v>0</v>
      </c>
      <c r="K20" s="26">
        <v>0</v>
      </c>
      <c r="L20" s="26">
        <v>0</v>
      </c>
      <c r="M20" s="26">
        <v>0</v>
      </c>
      <c r="N20" s="26">
        <v>0</v>
      </c>
      <c r="O20" s="26">
        <f>G20-F20</f>
        <v>-12</v>
      </c>
      <c r="P20" s="20"/>
    </row>
    <row r="21" spans="2:16" ht="12.75">
      <c r="B21" s="20"/>
      <c r="C21" s="25">
        <v>60014</v>
      </c>
      <c r="D21" s="58" t="s">
        <v>24</v>
      </c>
      <c r="E21" s="58"/>
      <c r="F21" s="26">
        <f aca="true" t="shared" si="3" ref="F21:O21">F22+F23+F24</f>
        <v>35000</v>
      </c>
      <c r="G21" s="26">
        <f t="shared" si="3"/>
        <v>32000</v>
      </c>
      <c r="H21" s="26">
        <f t="shared" si="3"/>
        <v>0</v>
      </c>
      <c r="I21" s="26">
        <f t="shared" si="3"/>
        <v>0</v>
      </c>
      <c r="J21" s="26">
        <f t="shared" si="3"/>
        <v>32000</v>
      </c>
      <c r="K21" s="26">
        <f t="shared" si="3"/>
        <v>0</v>
      </c>
      <c r="L21" s="26">
        <f t="shared" si="3"/>
        <v>32000</v>
      </c>
      <c r="M21" s="26">
        <f t="shared" si="3"/>
        <v>0</v>
      </c>
      <c r="N21" s="26">
        <f t="shared" si="3"/>
        <v>0</v>
      </c>
      <c r="O21" s="26">
        <f t="shared" si="3"/>
        <v>-3000</v>
      </c>
      <c r="P21" s="20"/>
    </row>
    <row r="22" spans="2:16" ht="12.75">
      <c r="B22" s="20"/>
      <c r="C22" s="25"/>
      <c r="D22" s="20">
        <v>4430</v>
      </c>
      <c r="E22" s="27" t="s">
        <v>21</v>
      </c>
      <c r="F22" s="26">
        <v>35000</v>
      </c>
      <c r="G22" s="26">
        <f>H22+J22</f>
        <v>32000</v>
      </c>
      <c r="H22" s="26">
        <v>0</v>
      </c>
      <c r="I22" s="26">
        <v>0</v>
      </c>
      <c r="J22" s="26">
        <v>32000</v>
      </c>
      <c r="K22" s="26">
        <v>0</v>
      </c>
      <c r="L22" s="26">
        <f>J22</f>
        <v>32000</v>
      </c>
      <c r="M22" s="26">
        <v>0</v>
      </c>
      <c r="N22" s="26">
        <v>0</v>
      </c>
      <c r="O22" s="26">
        <f>G22-F22</f>
        <v>-3000</v>
      </c>
      <c r="P22" s="20"/>
    </row>
    <row r="23" spans="2:16" ht="25.5" hidden="1">
      <c r="B23" s="20"/>
      <c r="C23" s="25"/>
      <c r="D23" s="28">
        <v>4570</v>
      </c>
      <c r="E23" s="29" t="s">
        <v>22</v>
      </c>
      <c r="F23" s="26"/>
      <c r="G23" s="26">
        <f>H23+J23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f>J23</f>
        <v>0</v>
      </c>
      <c r="M23" s="26">
        <v>0</v>
      </c>
      <c r="N23" s="26">
        <v>0</v>
      </c>
      <c r="O23" s="26">
        <f>G23-F23</f>
        <v>0</v>
      </c>
      <c r="P23" s="20"/>
    </row>
    <row r="24" spans="2:16" ht="12.75" hidden="1">
      <c r="B24" s="20"/>
      <c r="C24" s="25"/>
      <c r="D24" s="20">
        <v>4610</v>
      </c>
      <c r="E24" s="31" t="s">
        <v>25</v>
      </c>
      <c r="F24" s="26"/>
      <c r="G24" s="26">
        <f>H24+J24</f>
        <v>0</v>
      </c>
      <c r="H24" s="26">
        <v>0</v>
      </c>
      <c r="I24" s="26">
        <v>0</v>
      </c>
      <c r="J24" s="26">
        <v>0</v>
      </c>
      <c r="K24" s="26">
        <v>0</v>
      </c>
      <c r="L24" s="26">
        <f>J24</f>
        <v>0</v>
      </c>
      <c r="M24" s="26">
        <v>0</v>
      </c>
      <c r="N24" s="26">
        <v>0</v>
      </c>
      <c r="O24" s="26">
        <f>G24-F24</f>
        <v>0</v>
      </c>
      <c r="P24" s="20"/>
    </row>
    <row r="25" spans="2:16" ht="12.75">
      <c r="B25" s="20"/>
      <c r="C25" s="25">
        <v>60016</v>
      </c>
      <c r="D25" s="58" t="s">
        <v>26</v>
      </c>
      <c r="E25" s="58"/>
      <c r="F25" s="26">
        <f aca="true" t="shared" si="4" ref="F25:O25">F26+F27+F28</f>
        <v>200000</v>
      </c>
      <c r="G25" s="26">
        <f t="shared" si="4"/>
        <v>200000</v>
      </c>
      <c r="H25" s="26">
        <f t="shared" si="4"/>
        <v>0</v>
      </c>
      <c r="I25" s="26">
        <f t="shared" si="4"/>
        <v>0</v>
      </c>
      <c r="J25" s="26">
        <f t="shared" si="4"/>
        <v>200000</v>
      </c>
      <c r="K25" s="26">
        <f t="shared" si="4"/>
        <v>0</v>
      </c>
      <c r="L25" s="26">
        <f t="shared" si="4"/>
        <v>200000</v>
      </c>
      <c r="M25" s="26">
        <f t="shared" si="4"/>
        <v>0</v>
      </c>
      <c r="N25" s="26">
        <f t="shared" si="4"/>
        <v>0</v>
      </c>
      <c r="O25" s="26">
        <f t="shared" si="4"/>
        <v>0</v>
      </c>
      <c r="P25" s="20"/>
    </row>
    <row r="26" spans="2:16" ht="12.75">
      <c r="B26" s="20"/>
      <c r="C26" s="25"/>
      <c r="D26" s="20">
        <v>4430</v>
      </c>
      <c r="E26" s="27" t="s">
        <v>21</v>
      </c>
      <c r="F26" s="26">
        <v>200000</v>
      </c>
      <c r="G26" s="26">
        <f>H26+J26</f>
        <v>200000</v>
      </c>
      <c r="H26" s="26">
        <v>0</v>
      </c>
      <c r="I26" s="26">
        <v>0</v>
      </c>
      <c r="J26" s="26">
        <v>200000</v>
      </c>
      <c r="K26" s="26">
        <v>0</v>
      </c>
      <c r="L26" s="26">
        <f>J26</f>
        <v>200000</v>
      </c>
      <c r="M26" s="26">
        <v>0</v>
      </c>
      <c r="N26" s="26">
        <v>0</v>
      </c>
      <c r="O26" s="26">
        <f>G26-F26</f>
        <v>0</v>
      </c>
      <c r="P26" s="20"/>
    </row>
    <row r="27" spans="2:16" ht="25.5" hidden="1">
      <c r="B27" s="20"/>
      <c r="C27" s="25"/>
      <c r="D27" s="28">
        <v>4570</v>
      </c>
      <c r="E27" s="29" t="s">
        <v>22</v>
      </c>
      <c r="F27" s="26"/>
      <c r="G27" s="26">
        <f>H27+J27</f>
        <v>0</v>
      </c>
      <c r="H27" s="26">
        <v>0</v>
      </c>
      <c r="I27" s="26">
        <v>0</v>
      </c>
      <c r="J27" s="26">
        <v>0</v>
      </c>
      <c r="K27" s="26">
        <v>0</v>
      </c>
      <c r="L27" s="26">
        <f>J27</f>
        <v>0</v>
      </c>
      <c r="M27" s="26">
        <v>0</v>
      </c>
      <c r="N27" s="26">
        <v>0</v>
      </c>
      <c r="O27" s="26">
        <f>G27-F27</f>
        <v>0</v>
      </c>
      <c r="P27" s="20"/>
    </row>
    <row r="28" spans="2:16" ht="12.75" hidden="1">
      <c r="B28" s="20"/>
      <c r="C28" s="25"/>
      <c r="D28" s="28">
        <v>4610</v>
      </c>
      <c r="E28" s="32" t="s">
        <v>25</v>
      </c>
      <c r="F28" s="26"/>
      <c r="G28" s="26">
        <f>H28+J28</f>
        <v>0</v>
      </c>
      <c r="H28" s="26">
        <v>0</v>
      </c>
      <c r="I28" s="26">
        <v>0</v>
      </c>
      <c r="J28" s="26">
        <v>0</v>
      </c>
      <c r="K28" s="26">
        <v>0</v>
      </c>
      <c r="L28" s="26">
        <f>J28</f>
        <v>0</v>
      </c>
      <c r="M28" s="26">
        <v>0</v>
      </c>
      <c r="N28" s="26">
        <v>0</v>
      </c>
      <c r="O28" s="26">
        <f>G28-F28</f>
        <v>0</v>
      </c>
      <c r="P28" s="20"/>
    </row>
    <row r="29" spans="2:16" ht="18" customHeight="1">
      <c r="B29" s="23">
        <v>700</v>
      </c>
      <c r="C29" s="57" t="s">
        <v>27</v>
      </c>
      <c r="D29" s="57"/>
      <c r="E29" s="57"/>
      <c r="F29" s="33">
        <f>F30</f>
        <v>8150</v>
      </c>
      <c r="G29" s="33">
        <f aca="true" t="shared" si="5" ref="G29:O29">G30</f>
        <v>8150</v>
      </c>
      <c r="H29" s="33">
        <f t="shared" si="5"/>
        <v>0</v>
      </c>
      <c r="I29" s="33">
        <f t="shared" si="5"/>
        <v>0</v>
      </c>
      <c r="J29" s="33">
        <f t="shared" si="5"/>
        <v>8150</v>
      </c>
      <c r="K29" s="33">
        <f t="shared" si="5"/>
        <v>0</v>
      </c>
      <c r="L29" s="33">
        <f t="shared" si="5"/>
        <v>8150</v>
      </c>
      <c r="M29" s="33">
        <f t="shared" si="5"/>
        <v>0</v>
      </c>
      <c r="N29" s="33">
        <f t="shared" si="5"/>
        <v>0</v>
      </c>
      <c r="O29" s="33">
        <f t="shared" si="5"/>
        <v>0</v>
      </c>
      <c r="P29" s="34"/>
    </row>
    <row r="30" spans="2:16" ht="12.75">
      <c r="B30" s="20"/>
      <c r="C30" s="25">
        <v>70005</v>
      </c>
      <c r="D30" s="58" t="s">
        <v>28</v>
      </c>
      <c r="E30" s="58"/>
      <c r="F30" s="35">
        <f aca="true" t="shared" si="6" ref="F30:K30">F31+F32+F34+F35+F33</f>
        <v>8150</v>
      </c>
      <c r="G30" s="35">
        <f t="shared" si="6"/>
        <v>8150</v>
      </c>
      <c r="H30" s="35">
        <f t="shared" si="6"/>
        <v>0</v>
      </c>
      <c r="I30" s="35">
        <f t="shared" si="6"/>
        <v>0</v>
      </c>
      <c r="J30" s="35">
        <v>8150</v>
      </c>
      <c r="K30" s="35">
        <f t="shared" si="6"/>
        <v>0</v>
      </c>
      <c r="L30" s="26">
        <f aca="true" t="shared" si="7" ref="L30:L35">J30</f>
        <v>8150</v>
      </c>
      <c r="M30" s="35">
        <f>M31+M32+M34+M35+M33</f>
        <v>0</v>
      </c>
      <c r="N30" s="35">
        <f>N31+N32+N34+N35+N33</f>
        <v>0</v>
      </c>
      <c r="O30" s="35">
        <f>O31+O32+O34+O35+O33</f>
        <v>0</v>
      </c>
      <c r="P30" s="36"/>
    </row>
    <row r="31" spans="2:16" ht="12.75" customHeight="1">
      <c r="B31" s="20"/>
      <c r="C31" s="25"/>
      <c r="D31" s="20">
        <v>4300</v>
      </c>
      <c r="E31" s="27" t="s">
        <v>29</v>
      </c>
      <c r="F31" s="35">
        <v>8000</v>
      </c>
      <c r="G31" s="26">
        <v>8000</v>
      </c>
      <c r="H31" s="35">
        <v>0</v>
      </c>
      <c r="I31" s="35">
        <v>0</v>
      </c>
      <c r="J31" s="35">
        <v>8000</v>
      </c>
      <c r="K31" s="35">
        <v>0</v>
      </c>
      <c r="L31" s="26">
        <f t="shared" si="7"/>
        <v>8000</v>
      </c>
      <c r="M31" s="35">
        <v>0</v>
      </c>
      <c r="N31" s="35">
        <v>0</v>
      </c>
      <c r="O31" s="35">
        <f>G31-F31</f>
        <v>0</v>
      </c>
      <c r="P31" s="36"/>
    </row>
    <row r="32" spans="2:16" ht="14.25" customHeight="1">
      <c r="B32" s="20"/>
      <c r="C32" s="25"/>
      <c r="D32" s="20">
        <v>4480</v>
      </c>
      <c r="E32" s="27" t="s">
        <v>65</v>
      </c>
      <c r="F32" s="35">
        <v>100</v>
      </c>
      <c r="G32" s="26">
        <v>100</v>
      </c>
      <c r="H32" s="35">
        <v>0</v>
      </c>
      <c r="I32" s="35">
        <v>0</v>
      </c>
      <c r="J32" s="35">
        <v>100</v>
      </c>
      <c r="K32" s="35">
        <v>0</v>
      </c>
      <c r="L32" s="26">
        <f t="shared" si="7"/>
        <v>100</v>
      </c>
      <c r="M32" s="35">
        <v>0</v>
      </c>
      <c r="N32" s="35">
        <v>0</v>
      </c>
      <c r="O32" s="35">
        <f>G32-F32</f>
        <v>0</v>
      </c>
      <c r="P32" s="36"/>
    </row>
    <row r="33" spans="2:16" ht="13.5" customHeight="1" hidden="1">
      <c r="B33" s="20"/>
      <c r="C33" s="25"/>
      <c r="D33" s="20">
        <v>4510</v>
      </c>
      <c r="E33" s="27" t="s">
        <v>30</v>
      </c>
      <c r="F33" s="35">
        <v>0</v>
      </c>
      <c r="G33" s="26">
        <f>SUM(H33:J33)</f>
        <v>0</v>
      </c>
      <c r="H33" s="35">
        <v>0</v>
      </c>
      <c r="I33" s="35">
        <v>0</v>
      </c>
      <c r="J33" s="35">
        <v>0</v>
      </c>
      <c r="K33" s="35">
        <v>0</v>
      </c>
      <c r="L33" s="26">
        <f t="shared" si="7"/>
        <v>0</v>
      </c>
      <c r="M33" s="35">
        <v>0</v>
      </c>
      <c r="N33" s="35">
        <v>0</v>
      </c>
      <c r="O33" s="35">
        <f>G33-F33</f>
        <v>0</v>
      </c>
      <c r="P33" s="36"/>
    </row>
    <row r="34" spans="2:16" ht="25.5">
      <c r="B34" s="20"/>
      <c r="C34" s="25"/>
      <c r="D34" s="28">
        <v>4520</v>
      </c>
      <c r="E34" s="29" t="s">
        <v>31</v>
      </c>
      <c r="F34" s="35">
        <v>50</v>
      </c>
      <c r="G34" s="26">
        <v>50</v>
      </c>
      <c r="H34" s="35">
        <v>0</v>
      </c>
      <c r="I34" s="35">
        <v>0</v>
      </c>
      <c r="J34" s="35">
        <v>50</v>
      </c>
      <c r="K34" s="35">
        <v>0</v>
      </c>
      <c r="L34" s="26">
        <f t="shared" si="7"/>
        <v>50</v>
      </c>
      <c r="M34" s="35">
        <v>0</v>
      </c>
      <c r="N34" s="35">
        <v>0</v>
      </c>
      <c r="O34" s="35">
        <f>G34-F34</f>
        <v>0</v>
      </c>
      <c r="P34" s="36"/>
    </row>
    <row r="35" spans="2:16" ht="25.5" hidden="1">
      <c r="B35" s="20"/>
      <c r="C35" s="25"/>
      <c r="D35" s="28">
        <v>4570</v>
      </c>
      <c r="E35" s="29" t="s">
        <v>22</v>
      </c>
      <c r="F35" s="35">
        <v>0</v>
      </c>
      <c r="G35" s="26">
        <f>SUM(H35:J35)</f>
        <v>0</v>
      </c>
      <c r="H35" s="35">
        <v>0</v>
      </c>
      <c r="I35" s="35"/>
      <c r="J35" s="35">
        <v>0</v>
      </c>
      <c r="K35" s="35">
        <v>0</v>
      </c>
      <c r="L35" s="26">
        <f t="shared" si="7"/>
        <v>0</v>
      </c>
      <c r="M35" s="35">
        <v>0</v>
      </c>
      <c r="N35" s="35">
        <v>0</v>
      </c>
      <c r="O35" s="35">
        <f>G35-F35</f>
        <v>0</v>
      </c>
      <c r="P35" s="36"/>
    </row>
    <row r="36" spans="2:16" ht="17.25" customHeight="1">
      <c r="B36" s="23">
        <v>750</v>
      </c>
      <c r="C36" s="57" t="s">
        <v>32</v>
      </c>
      <c r="D36" s="57"/>
      <c r="E36" s="57"/>
      <c r="F36" s="33">
        <f aca="true" t="shared" si="8" ref="F36:O36">F37</f>
        <v>5269157</v>
      </c>
      <c r="G36" s="33">
        <f t="shared" si="8"/>
        <v>2386503</v>
      </c>
      <c r="H36" s="33">
        <f t="shared" si="8"/>
        <v>0</v>
      </c>
      <c r="I36" s="33">
        <f t="shared" si="8"/>
        <v>0</v>
      </c>
      <c r="J36" s="33">
        <f t="shared" si="8"/>
        <v>2386503</v>
      </c>
      <c r="K36" s="33">
        <f t="shared" si="8"/>
        <v>1113843</v>
      </c>
      <c r="L36" s="33">
        <f t="shared" si="8"/>
        <v>1151900</v>
      </c>
      <c r="M36" s="33">
        <f t="shared" si="8"/>
        <v>120760</v>
      </c>
      <c r="N36" s="33">
        <f t="shared" si="8"/>
        <v>0</v>
      </c>
      <c r="O36" s="33">
        <f t="shared" si="8"/>
        <v>-2882654</v>
      </c>
      <c r="P36" s="37"/>
    </row>
    <row r="37" spans="2:16" ht="12.75">
      <c r="B37" s="20"/>
      <c r="C37" s="25">
        <v>75095</v>
      </c>
      <c r="D37" s="58" t="s">
        <v>33</v>
      </c>
      <c r="E37" s="58"/>
      <c r="F37" s="35">
        <f aca="true" t="shared" si="9" ref="F37:O37">SUM(F38:F68)</f>
        <v>5269157</v>
      </c>
      <c r="G37" s="35">
        <f>SUM(G38:G68)</f>
        <v>2386503</v>
      </c>
      <c r="H37" s="35">
        <f t="shared" si="9"/>
        <v>0</v>
      </c>
      <c r="I37" s="35">
        <f t="shared" si="9"/>
        <v>0</v>
      </c>
      <c r="J37" s="35">
        <f>SUM(J38:J68)</f>
        <v>2386503</v>
      </c>
      <c r="K37" s="35">
        <f t="shared" si="9"/>
        <v>1113843</v>
      </c>
      <c r="L37" s="35">
        <f t="shared" si="9"/>
        <v>1151900</v>
      </c>
      <c r="M37" s="35">
        <f>SUM(M38:M68)</f>
        <v>120760</v>
      </c>
      <c r="N37" s="35">
        <f t="shared" si="9"/>
        <v>0</v>
      </c>
      <c r="O37" s="35">
        <f t="shared" si="9"/>
        <v>-2882654</v>
      </c>
      <c r="P37" s="36"/>
    </row>
    <row r="38" spans="2:16" ht="12.75">
      <c r="B38" s="20"/>
      <c r="C38" s="25"/>
      <c r="D38" s="20">
        <v>3020</v>
      </c>
      <c r="E38" s="27" t="s">
        <v>34</v>
      </c>
      <c r="F38" s="35">
        <v>760</v>
      </c>
      <c r="G38" s="35">
        <f>H38+J38</f>
        <v>760</v>
      </c>
      <c r="H38" s="35">
        <v>0</v>
      </c>
      <c r="I38" s="35">
        <v>0</v>
      </c>
      <c r="J38" s="35">
        <v>760</v>
      </c>
      <c r="K38" s="35">
        <v>0</v>
      </c>
      <c r="L38" s="35">
        <v>0</v>
      </c>
      <c r="M38" s="35">
        <f>J38</f>
        <v>760</v>
      </c>
      <c r="N38" s="35">
        <v>0</v>
      </c>
      <c r="O38" s="35">
        <f aca="true" t="shared" si="10" ref="O38:O68">G38-F38</f>
        <v>0</v>
      </c>
      <c r="P38" s="36"/>
    </row>
    <row r="39" spans="2:16" ht="12.75">
      <c r="B39" s="20"/>
      <c r="C39" s="25"/>
      <c r="D39" s="20">
        <v>3030</v>
      </c>
      <c r="E39" s="27" t="s">
        <v>35</v>
      </c>
      <c r="F39" s="35">
        <v>156000</v>
      </c>
      <c r="G39" s="35">
        <f>H39+J39</f>
        <v>120000</v>
      </c>
      <c r="H39" s="35">
        <v>0</v>
      </c>
      <c r="I39" s="35">
        <v>0</v>
      </c>
      <c r="J39" s="35">
        <v>120000</v>
      </c>
      <c r="K39" s="35">
        <v>0</v>
      </c>
      <c r="L39" s="35">
        <v>0</v>
      </c>
      <c r="M39" s="35">
        <f>J39</f>
        <v>120000</v>
      </c>
      <c r="N39" s="35">
        <v>0</v>
      </c>
      <c r="O39" s="35">
        <f t="shared" si="10"/>
        <v>-36000</v>
      </c>
      <c r="P39" s="36"/>
    </row>
    <row r="40" spans="2:16" ht="12.75">
      <c r="B40" s="20"/>
      <c r="C40" s="25"/>
      <c r="D40" s="20">
        <v>4010</v>
      </c>
      <c r="E40" s="27" t="s">
        <v>36</v>
      </c>
      <c r="F40" s="35">
        <v>1043500</v>
      </c>
      <c r="G40" s="35">
        <f>H40+J40</f>
        <v>820000</v>
      </c>
      <c r="H40" s="35">
        <v>0</v>
      </c>
      <c r="I40" s="35">
        <v>0</v>
      </c>
      <c r="J40" s="38">
        <f>880000-60000</f>
        <v>820000</v>
      </c>
      <c r="K40" s="35">
        <f>J40</f>
        <v>820000</v>
      </c>
      <c r="L40" s="35">
        <v>0</v>
      </c>
      <c r="M40" s="35">
        <v>0</v>
      </c>
      <c r="N40" s="35">
        <v>0</v>
      </c>
      <c r="O40" s="35">
        <f t="shared" si="10"/>
        <v>-223500</v>
      </c>
      <c r="P40" s="36"/>
    </row>
    <row r="41" spans="2:16" ht="12.75">
      <c r="B41" s="20"/>
      <c r="C41" s="25"/>
      <c r="D41" s="20">
        <v>4040</v>
      </c>
      <c r="E41" s="27" t="s">
        <v>37</v>
      </c>
      <c r="F41" s="35">
        <v>85446</v>
      </c>
      <c r="G41" s="35">
        <f>H41+J41</f>
        <v>79460</v>
      </c>
      <c r="H41" s="35">
        <v>0</v>
      </c>
      <c r="I41" s="35">
        <v>0</v>
      </c>
      <c r="J41" s="35">
        <v>79460</v>
      </c>
      <c r="K41" s="35">
        <f>J41</f>
        <v>79460</v>
      </c>
      <c r="L41" s="35">
        <v>0</v>
      </c>
      <c r="M41" s="35">
        <v>0</v>
      </c>
      <c r="N41" s="35">
        <v>0</v>
      </c>
      <c r="O41" s="35">
        <f t="shared" si="10"/>
        <v>-5986</v>
      </c>
      <c r="P41" s="36"/>
    </row>
    <row r="42" spans="2:16" ht="12.75">
      <c r="B42" s="20"/>
      <c r="C42" s="25"/>
      <c r="D42" s="20">
        <v>4110</v>
      </c>
      <c r="E42" s="27" t="s">
        <v>38</v>
      </c>
      <c r="F42" s="35">
        <v>164800</v>
      </c>
      <c r="G42" s="35">
        <f>J42</f>
        <v>141983</v>
      </c>
      <c r="H42" s="35">
        <v>0</v>
      </c>
      <c r="I42" s="35">
        <v>0</v>
      </c>
      <c r="J42" s="35">
        <f>150983-9000</f>
        <v>141983</v>
      </c>
      <c r="K42" s="35">
        <f>J42</f>
        <v>141983</v>
      </c>
      <c r="L42" s="35">
        <v>0</v>
      </c>
      <c r="M42" s="35">
        <v>0</v>
      </c>
      <c r="N42" s="35">
        <v>0</v>
      </c>
      <c r="O42" s="35">
        <f t="shared" si="10"/>
        <v>-22817</v>
      </c>
      <c r="P42" s="36"/>
    </row>
    <row r="43" spans="2:16" ht="12.75">
      <c r="B43" s="20"/>
      <c r="C43" s="25"/>
      <c r="D43" s="20">
        <v>4120</v>
      </c>
      <c r="E43" s="27" t="s">
        <v>39</v>
      </c>
      <c r="F43" s="35">
        <v>25000</v>
      </c>
      <c r="G43" s="35">
        <f>J43</f>
        <v>22000</v>
      </c>
      <c r="H43" s="35">
        <v>0</v>
      </c>
      <c r="I43" s="35">
        <v>0</v>
      </c>
      <c r="J43" s="35">
        <f>23000-1000</f>
        <v>22000</v>
      </c>
      <c r="K43" s="35">
        <f>J43</f>
        <v>22000</v>
      </c>
      <c r="L43" s="35">
        <v>0</v>
      </c>
      <c r="M43" s="35">
        <v>0</v>
      </c>
      <c r="N43" s="35">
        <v>0</v>
      </c>
      <c r="O43" s="35">
        <f t="shared" si="10"/>
        <v>-3000</v>
      </c>
      <c r="P43" s="36"/>
    </row>
    <row r="44" spans="2:16" ht="12.75">
      <c r="B44" s="20"/>
      <c r="C44" s="25"/>
      <c r="D44" s="20">
        <v>4170</v>
      </c>
      <c r="E44" s="27" t="s">
        <v>40</v>
      </c>
      <c r="F44" s="35">
        <v>82000</v>
      </c>
      <c r="G44" s="35">
        <v>50400</v>
      </c>
      <c r="H44" s="35">
        <v>0</v>
      </c>
      <c r="I44" s="35">
        <v>0</v>
      </c>
      <c r="J44" s="35">
        <v>50400</v>
      </c>
      <c r="K44" s="35">
        <f>J44</f>
        <v>50400</v>
      </c>
      <c r="L44" s="35">
        <v>0</v>
      </c>
      <c r="M44" s="35">
        <v>0</v>
      </c>
      <c r="N44" s="35">
        <v>0</v>
      </c>
      <c r="O44" s="35">
        <f t="shared" si="10"/>
        <v>-31600</v>
      </c>
      <c r="P44" s="36"/>
    </row>
    <row r="45" spans="2:16" ht="12.75">
      <c r="B45" s="20"/>
      <c r="C45" s="25"/>
      <c r="D45" s="20">
        <v>4210</v>
      </c>
      <c r="E45" s="27" t="s">
        <v>41</v>
      </c>
      <c r="F45" s="35">
        <v>52000</v>
      </c>
      <c r="G45" s="35">
        <v>45000</v>
      </c>
      <c r="H45" s="35">
        <v>0</v>
      </c>
      <c r="I45" s="35">
        <v>0</v>
      </c>
      <c r="J45" s="35">
        <v>45000</v>
      </c>
      <c r="K45" s="35">
        <v>0</v>
      </c>
      <c r="L45" s="35">
        <f aca="true" t="shared" si="11" ref="L45:L68">J45</f>
        <v>45000</v>
      </c>
      <c r="M45" s="35">
        <v>0</v>
      </c>
      <c r="N45" s="35">
        <v>0</v>
      </c>
      <c r="O45" s="35">
        <f t="shared" si="10"/>
        <v>-7000</v>
      </c>
      <c r="P45" s="36"/>
    </row>
    <row r="46" spans="2:16" ht="12.75">
      <c r="B46" s="20"/>
      <c r="C46" s="25"/>
      <c r="D46" s="20">
        <v>4260</v>
      </c>
      <c r="E46" s="27" t="s">
        <v>42</v>
      </c>
      <c r="F46" s="35">
        <v>7470</v>
      </c>
      <c r="G46" s="35">
        <v>8100</v>
      </c>
      <c r="H46" s="35">
        <v>0</v>
      </c>
      <c r="I46" s="35">
        <v>0</v>
      </c>
      <c r="J46" s="35">
        <v>8100</v>
      </c>
      <c r="K46" s="35">
        <v>0</v>
      </c>
      <c r="L46" s="35">
        <f t="shared" si="11"/>
        <v>8100</v>
      </c>
      <c r="M46" s="35">
        <v>0</v>
      </c>
      <c r="N46" s="35">
        <v>0</v>
      </c>
      <c r="O46" s="35">
        <f t="shared" si="10"/>
        <v>630</v>
      </c>
      <c r="P46" s="36"/>
    </row>
    <row r="47" spans="2:16" ht="12.75" hidden="1">
      <c r="B47" s="20"/>
      <c r="C47" s="25"/>
      <c r="D47" s="20">
        <v>4270</v>
      </c>
      <c r="E47" s="27" t="s">
        <v>43</v>
      </c>
      <c r="F47" s="35">
        <v>0</v>
      </c>
      <c r="G47" s="35">
        <f>H47+J47</f>
        <v>0</v>
      </c>
      <c r="H47" s="35">
        <v>0</v>
      </c>
      <c r="I47" s="35">
        <v>0</v>
      </c>
      <c r="J47" s="35">
        <v>0</v>
      </c>
      <c r="K47" s="35">
        <v>0</v>
      </c>
      <c r="L47" s="35">
        <f t="shared" si="11"/>
        <v>0</v>
      </c>
      <c r="M47" s="35">
        <v>0</v>
      </c>
      <c r="N47" s="35">
        <v>0</v>
      </c>
      <c r="O47" s="35">
        <f t="shared" si="10"/>
        <v>0</v>
      </c>
      <c r="P47" s="36"/>
    </row>
    <row r="48" spans="2:16" ht="12.75">
      <c r="B48" s="20"/>
      <c r="C48" s="25"/>
      <c r="D48" s="20">
        <v>4280</v>
      </c>
      <c r="E48" s="27" t="s">
        <v>44</v>
      </c>
      <c r="F48" s="35">
        <v>200</v>
      </c>
      <c r="G48" s="35">
        <v>700</v>
      </c>
      <c r="H48" s="35">
        <v>0</v>
      </c>
      <c r="I48" s="35"/>
      <c r="J48" s="35">
        <v>700</v>
      </c>
      <c r="K48" s="35">
        <v>0</v>
      </c>
      <c r="L48" s="35">
        <f>J48</f>
        <v>700</v>
      </c>
      <c r="M48" s="35">
        <v>0</v>
      </c>
      <c r="N48" s="35">
        <v>0</v>
      </c>
      <c r="O48" s="35">
        <f t="shared" si="10"/>
        <v>500</v>
      </c>
      <c r="P48" s="36"/>
    </row>
    <row r="49" spans="2:16" ht="12.75" customHeight="1">
      <c r="B49" s="20"/>
      <c r="C49" s="25"/>
      <c r="D49" s="20">
        <v>4300</v>
      </c>
      <c r="E49" s="27" t="s">
        <v>29</v>
      </c>
      <c r="F49" s="35">
        <v>320000</v>
      </c>
      <c r="G49" s="35">
        <v>200000</v>
      </c>
      <c r="H49" s="35">
        <v>0</v>
      </c>
      <c r="I49" s="35">
        <v>0</v>
      </c>
      <c r="J49" s="38">
        <v>200000</v>
      </c>
      <c r="K49" s="35">
        <v>0</v>
      </c>
      <c r="L49" s="35">
        <f t="shared" si="11"/>
        <v>200000</v>
      </c>
      <c r="M49" s="35">
        <v>0</v>
      </c>
      <c r="N49" s="35">
        <v>0</v>
      </c>
      <c r="O49" s="35">
        <f t="shared" si="10"/>
        <v>-120000</v>
      </c>
      <c r="P49" s="36"/>
    </row>
    <row r="50" spans="2:16" ht="13.5" customHeight="1">
      <c r="B50" s="20"/>
      <c r="C50" s="25"/>
      <c r="D50" s="20">
        <v>4350</v>
      </c>
      <c r="E50" s="27" t="s">
        <v>45</v>
      </c>
      <c r="F50" s="35">
        <v>3100</v>
      </c>
      <c r="G50" s="35">
        <v>2500</v>
      </c>
      <c r="H50" s="35">
        <v>0</v>
      </c>
      <c r="I50" s="35">
        <v>0</v>
      </c>
      <c r="J50" s="35">
        <v>2500</v>
      </c>
      <c r="K50" s="35">
        <v>0</v>
      </c>
      <c r="L50" s="35">
        <f t="shared" si="11"/>
        <v>2500</v>
      </c>
      <c r="M50" s="35">
        <v>0</v>
      </c>
      <c r="N50" s="35">
        <v>0</v>
      </c>
      <c r="O50" s="35">
        <f t="shared" si="10"/>
        <v>-600</v>
      </c>
      <c r="P50" s="36"/>
    </row>
    <row r="51" spans="2:16" ht="29.25" customHeight="1">
      <c r="B51" s="20"/>
      <c r="C51" s="25"/>
      <c r="D51" s="28">
        <v>4360</v>
      </c>
      <c r="E51" s="39" t="s">
        <v>77</v>
      </c>
      <c r="F51" s="35">
        <v>23500</v>
      </c>
      <c r="G51" s="35">
        <v>9500</v>
      </c>
      <c r="H51" s="35">
        <v>0</v>
      </c>
      <c r="I51" s="35">
        <v>0</v>
      </c>
      <c r="J51" s="35">
        <v>9500</v>
      </c>
      <c r="K51" s="35">
        <v>0</v>
      </c>
      <c r="L51" s="35">
        <f t="shared" si="11"/>
        <v>9500</v>
      </c>
      <c r="M51" s="35">
        <v>0</v>
      </c>
      <c r="N51" s="35">
        <v>0</v>
      </c>
      <c r="O51" s="35">
        <f t="shared" si="10"/>
        <v>-14000</v>
      </c>
      <c r="P51" s="36"/>
    </row>
    <row r="52" spans="2:16" ht="30.75" customHeight="1">
      <c r="B52" s="20"/>
      <c r="C52" s="25"/>
      <c r="D52" s="28">
        <v>4370</v>
      </c>
      <c r="E52" s="39" t="s">
        <v>78</v>
      </c>
      <c r="F52" s="35">
        <v>10100</v>
      </c>
      <c r="G52" s="35">
        <v>7500</v>
      </c>
      <c r="H52" s="35">
        <v>0</v>
      </c>
      <c r="I52" s="35">
        <v>0</v>
      </c>
      <c r="J52" s="35">
        <v>7500</v>
      </c>
      <c r="K52" s="35">
        <v>0</v>
      </c>
      <c r="L52" s="35">
        <f t="shared" si="11"/>
        <v>7500</v>
      </c>
      <c r="M52" s="35">
        <v>0</v>
      </c>
      <c r="N52" s="35">
        <v>0</v>
      </c>
      <c r="O52" s="35">
        <f t="shared" si="10"/>
        <v>-2600</v>
      </c>
      <c r="P52" s="36"/>
    </row>
    <row r="53" spans="2:16" ht="25.5">
      <c r="B53" s="20"/>
      <c r="C53" s="25"/>
      <c r="D53" s="28">
        <v>4400</v>
      </c>
      <c r="E53" s="29" t="s">
        <v>46</v>
      </c>
      <c r="F53" s="35">
        <v>26562</v>
      </c>
      <c r="G53" s="35">
        <v>29500</v>
      </c>
      <c r="H53" s="35">
        <v>0</v>
      </c>
      <c r="I53" s="35">
        <v>0</v>
      </c>
      <c r="J53" s="35">
        <v>29500</v>
      </c>
      <c r="K53" s="35">
        <v>0</v>
      </c>
      <c r="L53" s="35">
        <f t="shared" si="11"/>
        <v>29500</v>
      </c>
      <c r="M53" s="35">
        <v>0</v>
      </c>
      <c r="N53" s="35">
        <v>0</v>
      </c>
      <c r="O53" s="35">
        <f t="shared" si="10"/>
        <v>2938</v>
      </c>
      <c r="P53" s="36"/>
    </row>
    <row r="54" spans="2:16" ht="12.75">
      <c r="B54" s="20"/>
      <c r="C54" s="25"/>
      <c r="D54" s="20">
        <v>4410</v>
      </c>
      <c r="E54" s="27" t="s">
        <v>47</v>
      </c>
      <c r="F54" s="35">
        <v>5500</v>
      </c>
      <c r="G54" s="35">
        <v>4000</v>
      </c>
      <c r="H54" s="35">
        <v>0</v>
      </c>
      <c r="I54" s="35">
        <v>0</v>
      </c>
      <c r="J54" s="35">
        <v>4000</v>
      </c>
      <c r="K54" s="35">
        <v>0</v>
      </c>
      <c r="L54" s="35">
        <f t="shared" si="11"/>
        <v>4000</v>
      </c>
      <c r="M54" s="35">
        <v>0</v>
      </c>
      <c r="N54" s="35">
        <v>0</v>
      </c>
      <c r="O54" s="35">
        <f t="shared" si="10"/>
        <v>-1500</v>
      </c>
      <c r="P54" s="36"/>
    </row>
    <row r="55" spans="2:16" ht="12.75">
      <c r="B55" s="20"/>
      <c r="C55" s="25"/>
      <c r="D55" s="20">
        <v>4430</v>
      </c>
      <c r="E55" s="27" t="s">
        <v>21</v>
      </c>
      <c r="F55" s="35">
        <v>4000</v>
      </c>
      <c r="G55" s="35">
        <v>3500</v>
      </c>
      <c r="H55" s="35">
        <v>0</v>
      </c>
      <c r="I55" s="35">
        <v>0</v>
      </c>
      <c r="J55" s="35">
        <v>3500</v>
      </c>
      <c r="K55" s="35">
        <v>0</v>
      </c>
      <c r="L55" s="35">
        <f t="shared" si="11"/>
        <v>3500</v>
      </c>
      <c r="M55" s="35">
        <v>0</v>
      </c>
      <c r="N55" s="35">
        <v>0</v>
      </c>
      <c r="O55" s="35">
        <f t="shared" si="10"/>
        <v>-500</v>
      </c>
      <c r="P55" s="36"/>
    </row>
    <row r="56" spans="2:16" ht="12.75">
      <c r="B56" s="20"/>
      <c r="C56" s="25"/>
      <c r="D56" s="20">
        <v>4440</v>
      </c>
      <c r="E56" s="27" t="s">
        <v>48</v>
      </c>
      <c r="F56" s="35">
        <v>21150</v>
      </c>
      <c r="G56" s="35">
        <f>H56+J56</f>
        <v>21750</v>
      </c>
      <c r="H56" s="35">
        <v>0</v>
      </c>
      <c r="I56" s="35">
        <v>0</v>
      </c>
      <c r="J56" s="38">
        <v>21750</v>
      </c>
      <c r="K56" s="35">
        <v>0</v>
      </c>
      <c r="L56" s="35">
        <f t="shared" si="11"/>
        <v>21750</v>
      </c>
      <c r="M56" s="35">
        <v>0</v>
      </c>
      <c r="N56" s="35">
        <v>0</v>
      </c>
      <c r="O56" s="35">
        <f t="shared" si="10"/>
        <v>600</v>
      </c>
      <c r="P56" s="36"/>
    </row>
    <row r="57" spans="2:16" ht="12.75">
      <c r="B57" s="20"/>
      <c r="C57" s="25"/>
      <c r="D57" s="20">
        <v>4510</v>
      </c>
      <c r="E57" s="27" t="s">
        <v>30</v>
      </c>
      <c r="F57" s="35">
        <v>900</v>
      </c>
      <c r="G57" s="35">
        <f>H57+J57</f>
        <v>500</v>
      </c>
      <c r="H57" s="35">
        <v>0</v>
      </c>
      <c r="I57" s="35">
        <v>0</v>
      </c>
      <c r="J57" s="35">
        <v>500</v>
      </c>
      <c r="K57" s="35">
        <v>0</v>
      </c>
      <c r="L57" s="35">
        <f t="shared" si="11"/>
        <v>500</v>
      </c>
      <c r="M57" s="35">
        <v>0</v>
      </c>
      <c r="N57" s="35">
        <v>0</v>
      </c>
      <c r="O57" s="35">
        <f t="shared" si="10"/>
        <v>-400</v>
      </c>
      <c r="P57" s="36"/>
    </row>
    <row r="58" spans="2:16" ht="25.5">
      <c r="B58" s="20"/>
      <c r="C58" s="25"/>
      <c r="D58" s="28">
        <v>4520</v>
      </c>
      <c r="E58" s="29" t="s">
        <v>31</v>
      </c>
      <c r="F58" s="35">
        <v>400</v>
      </c>
      <c r="G58" s="35">
        <v>350</v>
      </c>
      <c r="H58" s="35">
        <v>0</v>
      </c>
      <c r="I58" s="35">
        <v>0</v>
      </c>
      <c r="J58" s="35">
        <v>350</v>
      </c>
      <c r="K58" s="35">
        <v>0</v>
      </c>
      <c r="L58" s="35">
        <v>350</v>
      </c>
      <c r="M58" s="35">
        <v>0</v>
      </c>
      <c r="N58" s="35">
        <v>0</v>
      </c>
      <c r="O58" s="35">
        <f t="shared" si="10"/>
        <v>-50</v>
      </c>
      <c r="P58" s="36"/>
    </row>
    <row r="59" spans="2:16" ht="12.75">
      <c r="B59" s="20"/>
      <c r="C59" s="25"/>
      <c r="D59" s="20">
        <v>4530</v>
      </c>
      <c r="E59" s="27" t="s">
        <v>49</v>
      </c>
      <c r="F59" s="35">
        <v>3200000</v>
      </c>
      <c r="G59" s="35">
        <v>810000</v>
      </c>
      <c r="H59" s="35">
        <v>0</v>
      </c>
      <c r="I59" s="35">
        <v>0</v>
      </c>
      <c r="J59" s="35">
        <v>810000</v>
      </c>
      <c r="K59" s="35">
        <v>0</v>
      </c>
      <c r="L59" s="35">
        <f t="shared" si="11"/>
        <v>810000</v>
      </c>
      <c r="M59" s="35">
        <v>0</v>
      </c>
      <c r="N59" s="35">
        <v>0</v>
      </c>
      <c r="O59" s="35">
        <f t="shared" si="10"/>
        <v>-2390000</v>
      </c>
      <c r="P59" s="36"/>
    </row>
    <row r="60" spans="2:16" ht="25.5">
      <c r="B60" s="20"/>
      <c r="C60" s="25"/>
      <c r="D60" s="28">
        <v>4570</v>
      </c>
      <c r="E60" s="29" t="s">
        <v>22</v>
      </c>
      <c r="F60" s="35">
        <v>6718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f t="shared" si="11"/>
        <v>0</v>
      </c>
      <c r="M60" s="35">
        <v>0</v>
      </c>
      <c r="N60" s="35">
        <v>0</v>
      </c>
      <c r="O60" s="35">
        <f t="shared" si="10"/>
        <v>-6718</v>
      </c>
      <c r="P60" s="36"/>
    </row>
    <row r="61" spans="2:16" ht="12.75">
      <c r="B61" s="20"/>
      <c r="C61" s="25"/>
      <c r="D61" s="20">
        <v>4580</v>
      </c>
      <c r="E61" s="27" t="s">
        <v>50</v>
      </c>
      <c r="F61" s="35">
        <v>1</v>
      </c>
      <c r="G61" s="35">
        <f>H61+J61</f>
        <v>0</v>
      </c>
      <c r="H61" s="35">
        <v>0</v>
      </c>
      <c r="I61" s="35">
        <v>0</v>
      </c>
      <c r="J61" s="35">
        <v>0</v>
      </c>
      <c r="K61" s="35">
        <v>0</v>
      </c>
      <c r="L61" s="35">
        <f t="shared" si="11"/>
        <v>0</v>
      </c>
      <c r="M61" s="35">
        <v>0</v>
      </c>
      <c r="N61" s="35">
        <v>0</v>
      </c>
      <c r="O61" s="35">
        <f t="shared" si="10"/>
        <v>-1</v>
      </c>
      <c r="P61" s="36"/>
    </row>
    <row r="62" spans="2:16" ht="25.5" hidden="1">
      <c r="B62" s="20"/>
      <c r="C62" s="25"/>
      <c r="D62" s="28">
        <v>4600</v>
      </c>
      <c r="E62" s="29" t="s">
        <v>51</v>
      </c>
      <c r="F62" s="35">
        <v>0</v>
      </c>
      <c r="G62" s="35">
        <f>H62+J62</f>
        <v>0</v>
      </c>
      <c r="H62" s="35">
        <v>0</v>
      </c>
      <c r="I62" s="35"/>
      <c r="J62" s="35">
        <v>0</v>
      </c>
      <c r="K62" s="35">
        <v>0</v>
      </c>
      <c r="L62" s="35">
        <f t="shared" si="11"/>
        <v>0</v>
      </c>
      <c r="M62" s="35">
        <v>0</v>
      </c>
      <c r="N62" s="35">
        <v>0</v>
      </c>
      <c r="O62" s="35">
        <f t="shared" si="10"/>
        <v>0</v>
      </c>
      <c r="P62" s="36"/>
    </row>
    <row r="63" spans="2:16" ht="16.5" customHeight="1">
      <c r="B63" s="20"/>
      <c r="C63" s="25"/>
      <c r="D63" s="28">
        <v>4610</v>
      </c>
      <c r="E63" s="32" t="s">
        <v>25</v>
      </c>
      <c r="F63" s="35">
        <v>50</v>
      </c>
      <c r="G63" s="35">
        <v>4000</v>
      </c>
      <c r="H63" s="35">
        <v>0</v>
      </c>
      <c r="I63" s="35">
        <v>0</v>
      </c>
      <c r="J63" s="35">
        <v>4000</v>
      </c>
      <c r="K63" s="35">
        <v>0</v>
      </c>
      <c r="L63" s="35">
        <f t="shared" si="11"/>
        <v>4000</v>
      </c>
      <c r="M63" s="35">
        <v>0</v>
      </c>
      <c r="N63" s="35">
        <v>0</v>
      </c>
      <c r="O63" s="35">
        <f t="shared" si="10"/>
        <v>3950</v>
      </c>
      <c r="P63" s="36"/>
    </row>
    <row r="64" spans="2:16" ht="25.5" customHeight="1" hidden="1">
      <c r="B64" s="20"/>
      <c r="C64" s="25"/>
      <c r="D64" s="28">
        <v>4680</v>
      </c>
      <c r="E64" s="32" t="s">
        <v>52</v>
      </c>
      <c r="F64" s="35">
        <v>0</v>
      </c>
      <c r="G64" s="35">
        <f>H64+J64</f>
        <v>0</v>
      </c>
      <c r="H64" s="35">
        <v>0</v>
      </c>
      <c r="I64" s="35">
        <v>0</v>
      </c>
      <c r="J64" s="35">
        <v>0</v>
      </c>
      <c r="K64" s="35">
        <v>0</v>
      </c>
      <c r="L64" s="35">
        <f t="shared" si="11"/>
        <v>0</v>
      </c>
      <c r="M64" s="35">
        <v>0</v>
      </c>
      <c r="N64" s="35">
        <v>0</v>
      </c>
      <c r="O64" s="35">
        <f t="shared" si="10"/>
        <v>0</v>
      </c>
      <c r="P64" s="36"/>
    </row>
    <row r="65" spans="2:16" ht="25.5">
      <c r="B65" s="20"/>
      <c r="C65" s="25"/>
      <c r="D65" s="28">
        <v>4700</v>
      </c>
      <c r="E65" s="29" t="s">
        <v>53</v>
      </c>
      <c r="F65" s="35">
        <v>10000</v>
      </c>
      <c r="G65" s="35">
        <v>5000</v>
      </c>
      <c r="H65" s="35">
        <v>0</v>
      </c>
      <c r="I65" s="35">
        <v>0</v>
      </c>
      <c r="J65" s="35">
        <v>5000</v>
      </c>
      <c r="K65" s="35">
        <v>0</v>
      </c>
      <c r="L65" s="35">
        <v>5000</v>
      </c>
      <c r="M65" s="35">
        <v>0</v>
      </c>
      <c r="N65" s="35">
        <v>0</v>
      </c>
      <c r="O65" s="35">
        <f t="shared" si="10"/>
        <v>-5000</v>
      </c>
      <c r="P65" s="36"/>
    </row>
    <row r="66" spans="2:16" ht="25.5" hidden="1">
      <c r="B66" s="20"/>
      <c r="C66" s="25"/>
      <c r="D66" s="28">
        <v>4740</v>
      </c>
      <c r="E66" s="29" t="s">
        <v>54</v>
      </c>
      <c r="F66" s="35">
        <v>0</v>
      </c>
      <c r="G66" s="35">
        <f>H66+J66</f>
        <v>0</v>
      </c>
      <c r="H66" s="35">
        <v>0</v>
      </c>
      <c r="I66" s="35">
        <v>0</v>
      </c>
      <c r="J66" s="35">
        <v>0</v>
      </c>
      <c r="K66" s="35">
        <v>0</v>
      </c>
      <c r="L66" s="35">
        <f t="shared" si="11"/>
        <v>0</v>
      </c>
      <c r="M66" s="35">
        <v>0</v>
      </c>
      <c r="N66" s="35">
        <v>0</v>
      </c>
      <c r="O66" s="35">
        <f t="shared" si="10"/>
        <v>0</v>
      </c>
      <c r="P66" s="36"/>
    </row>
    <row r="67" spans="2:16" ht="25.5" customHeight="1" hidden="1">
      <c r="B67" s="20"/>
      <c r="C67" s="25"/>
      <c r="D67" s="28">
        <v>4750</v>
      </c>
      <c r="E67" s="29" t="s">
        <v>55</v>
      </c>
      <c r="F67" s="35">
        <v>0</v>
      </c>
      <c r="G67" s="35">
        <f>H67+J67</f>
        <v>0</v>
      </c>
      <c r="H67" s="35">
        <v>0</v>
      </c>
      <c r="I67" s="35">
        <v>0</v>
      </c>
      <c r="J67" s="35">
        <v>0</v>
      </c>
      <c r="K67" s="35">
        <v>0</v>
      </c>
      <c r="L67" s="35">
        <f t="shared" si="11"/>
        <v>0</v>
      </c>
      <c r="M67" s="35">
        <v>0</v>
      </c>
      <c r="N67" s="35">
        <v>0</v>
      </c>
      <c r="O67" s="35">
        <f t="shared" si="10"/>
        <v>0</v>
      </c>
      <c r="P67" s="36"/>
    </row>
    <row r="68" spans="2:16" ht="29.25" customHeight="1">
      <c r="B68" s="20"/>
      <c r="C68" s="25"/>
      <c r="D68" s="28">
        <v>6060</v>
      </c>
      <c r="E68" s="29" t="s">
        <v>56</v>
      </c>
      <c r="F68" s="35">
        <v>20000</v>
      </c>
      <c r="G68" s="35">
        <f>H68+J68</f>
        <v>0</v>
      </c>
      <c r="H68" s="38">
        <v>0</v>
      </c>
      <c r="I68" s="38">
        <v>0</v>
      </c>
      <c r="J68" s="35">
        <v>0</v>
      </c>
      <c r="K68" s="35">
        <v>0</v>
      </c>
      <c r="L68" s="35">
        <f t="shared" si="11"/>
        <v>0</v>
      </c>
      <c r="M68" s="35">
        <v>0</v>
      </c>
      <c r="N68" s="35">
        <v>0</v>
      </c>
      <c r="O68" s="35">
        <f t="shared" si="10"/>
        <v>-20000</v>
      </c>
      <c r="P68" s="36"/>
    </row>
    <row r="69" spans="2:16" ht="21.75" customHeight="1">
      <c r="B69" s="23">
        <v>757</v>
      </c>
      <c r="C69" s="59" t="s">
        <v>57</v>
      </c>
      <c r="D69" s="59"/>
      <c r="E69" s="59"/>
      <c r="F69" s="33">
        <f aca="true" t="shared" si="12" ref="F69:O70">F70</f>
        <v>6682000</v>
      </c>
      <c r="G69" s="33">
        <f t="shared" si="12"/>
        <v>6067700</v>
      </c>
      <c r="H69" s="33">
        <f t="shared" si="12"/>
        <v>0</v>
      </c>
      <c r="I69" s="33">
        <f t="shared" si="12"/>
        <v>0</v>
      </c>
      <c r="J69" s="33">
        <f t="shared" si="12"/>
        <v>6067700</v>
      </c>
      <c r="K69" s="33">
        <f t="shared" si="12"/>
        <v>0</v>
      </c>
      <c r="L69" s="33">
        <f t="shared" si="12"/>
        <v>0</v>
      </c>
      <c r="M69" s="33">
        <f t="shared" si="12"/>
        <v>0</v>
      </c>
      <c r="N69" s="33">
        <f t="shared" si="12"/>
        <v>6067700</v>
      </c>
      <c r="O69" s="33">
        <f t="shared" si="12"/>
        <v>-614300</v>
      </c>
      <c r="P69" s="34"/>
    </row>
    <row r="70" spans="2:16" ht="12.75" customHeight="1">
      <c r="B70" s="20"/>
      <c r="C70" s="25">
        <v>75702</v>
      </c>
      <c r="D70" s="50" t="s">
        <v>58</v>
      </c>
      <c r="E70" s="50"/>
      <c r="F70" s="35">
        <f t="shared" si="12"/>
        <v>6682000</v>
      </c>
      <c r="G70" s="35">
        <f t="shared" si="12"/>
        <v>6067700</v>
      </c>
      <c r="H70" s="35">
        <f t="shared" si="12"/>
        <v>0</v>
      </c>
      <c r="I70" s="35">
        <f t="shared" si="12"/>
        <v>0</v>
      </c>
      <c r="J70" s="35">
        <f>J71</f>
        <v>6067700</v>
      </c>
      <c r="K70" s="35">
        <f t="shared" si="12"/>
        <v>0</v>
      </c>
      <c r="L70" s="35">
        <f t="shared" si="12"/>
        <v>0</v>
      </c>
      <c r="M70" s="35">
        <f t="shared" si="12"/>
        <v>0</v>
      </c>
      <c r="N70" s="35">
        <f t="shared" si="12"/>
        <v>6067700</v>
      </c>
      <c r="O70" s="35">
        <f t="shared" si="12"/>
        <v>-614300</v>
      </c>
      <c r="P70" s="36"/>
    </row>
    <row r="71" spans="2:16" ht="51">
      <c r="B71" s="20"/>
      <c r="C71" s="25"/>
      <c r="D71" s="40">
        <v>8070</v>
      </c>
      <c r="E71" s="27" t="s">
        <v>59</v>
      </c>
      <c r="F71" s="35">
        <v>6682000</v>
      </c>
      <c r="G71" s="35">
        <v>6067700</v>
      </c>
      <c r="H71" s="35">
        <v>0</v>
      </c>
      <c r="I71" s="35">
        <v>0</v>
      </c>
      <c r="J71" s="35">
        <v>6067700</v>
      </c>
      <c r="K71" s="35">
        <v>0</v>
      </c>
      <c r="L71" s="35">
        <v>0</v>
      </c>
      <c r="M71" s="35">
        <v>0</v>
      </c>
      <c r="N71" s="35">
        <f>J71</f>
        <v>6067700</v>
      </c>
      <c r="O71" s="35">
        <f>G71-F71</f>
        <v>-614300</v>
      </c>
      <c r="P71" s="36"/>
    </row>
    <row r="72" spans="2:16" ht="12.75">
      <c r="B72" s="23">
        <v>758</v>
      </c>
      <c r="C72" s="57" t="s">
        <v>60</v>
      </c>
      <c r="D72" s="57"/>
      <c r="E72" s="57"/>
      <c r="F72" s="33">
        <f aca="true" t="shared" si="13" ref="F72:O73">F73</f>
        <v>0</v>
      </c>
      <c r="G72" s="33">
        <f t="shared" si="13"/>
        <v>100000</v>
      </c>
      <c r="H72" s="33">
        <f t="shared" si="13"/>
        <v>0</v>
      </c>
      <c r="I72" s="33">
        <f t="shared" si="13"/>
        <v>0</v>
      </c>
      <c r="J72" s="33">
        <f t="shared" si="13"/>
        <v>100000</v>
      </c>
      <c r="K72" s="33">
        <f t="shared" si="13"/>
        <v>0</v>
      </c>
      <c r="L72" s="33">
        <f t="shared" si="13"/>
        <v>100000</v>
      </c>
      <c r="M72" s="33">
        <f t="shared" si="13"/>
        <v>0</v>
      </c>
      <c r="N72" s="33">
        <f t="shared" si="13"/>
        <v>0</v>
      </c>
      <c r="O72" s="33">
        <f t="shared" si="13"/>
        <v>100000</v>
      </c>
      <c r="P72" s="34"/>
    </row>
    <row r="73" spans="2:16" ht="12.75" customHeight="1">
      <c r="B73" s="20"/>
      <c r="C73" s="25">
        <v>75818</v>
      </c>
      <c r="D73" s="50" t="s">
        <v>61</v>
      </c>
      <c r="E73" s="50"/>
      <c r="F73" s="35">
        <f>F74</f>
        <v>0</v>
      </c>
      <c r="G73" s="35">
        <f>G74</f>
        <v>100000</v>
      </c>
      <c r="H73" s="35">
        <f>H74</f>
        <v>0</v>
      </c>
      <c r="I73" s="35">
        <v>0</v>
      </c>
      <c r="J73" s="35">
        <f t="shared" si="13"/>
        <v>100000</v>
      </c>
      <c r="K73" s="35">
        <f t="shared" si="13"/>
        <v>0</v>
      </c>
      <c r="L73" s="35">
        <f t="shared" si="13"/>
        <v>100000</v>
      </c>
      <c r="M73" s="35">
        <f t="shared" si="13"/>
        <v>0</v>
      </c>
      <c r="N73" s="35">
        <f t="shared" si="13"/>
        <v>0</v>
      </c>
      <c r="O73" s="35">
        <f t="shared" si="13"/>
        <v>100000</v>
      </c>
      <c r="P73" s="36"/>
    </row>
    <row r="74" spans="2:16" ht="12.75">
      <c r="B74" s="20"/>
      <c r="C74" s="25"/>
      <c r="D74" s="15">
        <v>4810</v>
      </c>
      <c r="E74" s="27" t="s">
        <v>62</v>
      </c>
      <c r="F74" s="35">
        <v>0</v>
      </c>
      <c r="G74" s="35">
        <f>SUM(H74:J74)</f>
        <v>100000</v>
      </c>
      <c r="H74" s="35">
        <v>0</v>
      </c>
      <c r="I74" s="35">
        <v>0</v>
      </c>
      <c r="J74" s="35">
        <v>100000</v>
      </c>
      <c r="K74" s="35">
        <v>0</v>
      </c>
      <c r="L74" s="35">
        <f>J74</f>
        <v>100000</v>
      </c>
      <c r="M74" s="35">
        <v>0</v>
      </c>
      <c r="N74" s="35">
        <v>0</v>
      </c>
      <c r="O74" s="35">
        <f>G74-F74</f>
        <v>100000</v>
      </c>
      <c r="P74" s="36"/>
    </row>
    <row r="75" spans="2:16" ht="12.75">
      <c r="B75" s="23">
        <v>900</v>
      </c>
      <c r="C75" s="57" t="s">
        <v>63</v>
      </c>
      <c r="D75" s="57"/>
      <c r="E75" s="57"/>
      <c r="F75" s="33">
        <f aca="true" t="shared" si="14" ref="F75:O75">F76</f>
        <v>6689834</v>
      </c>
      <c r="G75" s="33">
        <f t="shared" si="14"/>
        <v>56494390</v>
      </c>
      <c r="H75" s="33">
        <f t="shared" si="14"/>
        <v>1000000</v>
      </c>
      <c r="I75" s="33">
        <f t="shared" si="14"/>
        <v>0</v>
      </c>
      <c r="J75" s="33">
        <f t="shared" si="14"/>
        <v>55494390</v>
      </c>
      <c r="K75" s="33">
        <f t="shared" si="14"/>
        <v>0</v>
      </c>
      <c r="L75" s="33">
        <f t="shared" si="14"/>
        <v>55494390</v>
      </c>
      <c r="M75" s="33">
        <f t="shared" si="14"/>
        <v>0</v>
      </c>
      <c r="N75" s="33">
        <f t="shared" si="14"/>
        <v>0</v>
      </c>
      <c r="O75" s="33">
        <f t="shared" si="14"/>
        <v>49804719</v>
      </c>
      <c r="P75" s="34"/>
    </row>
    <row r="76" spans="2:16" ht="12.75" customHeight="1">
      <c r="B76" s="20"/>
      <c r="C76" s="25">
        <v>90001</v>
      </c>
      <c r="D76" s="50" t="s">
        <v>64</v>
      </c>
      <c r="E76" s="50"/>
      <c r="F76" s="35">
        <f aca="true" t="shared" si="15" ref="F76:O76">SUM(F77:F91)</f>
        <v>6689834</v>
      </c>
      <c r="G76" s="35">
        <f t="shared" si="15"/>
        <v>56494390</v>
      </c>
      <c r="H76" s="35">
        <f t="shared" si="15"/>
        <v>1000000</v>
      </c>
      <c r="I76" s="35">
        <f t="shared" si="15"/>
        <v>0</v>
      </c>
      <c r="J76" s="35">
        <f>SUM(J77:J91)</f>
        <v>55494390</v>
      </c>
      <c r="K76" s="35">
        <f t="shared" si="15"/>
        <v>0</v>
      </c>
      <c r="L76" s="35">
        <f>SUM(L77:L91)</f>
        <v>55494390</v>
      </c>
      <c r="M76" s="35">
        <f t="shared" si="15"/>
        <v>0</v>
      </c>
      <c r="N76" s="35">
        <f t="shared" si="15"/>
        <v>0</v>
      </c>
      <c r="O76" s="35">
        <f t="shared" si="15"/>
        <v>49804719</v>
      </c>
      <c r="P76" s="36"/>
    </row>
    <row r="77" spans="2:16" ht="12.75">
      <c r="B77" s="20"/>
      <c r="C77" s="25"/>
      <c r="D77" s="40">
        <v>4260</v>
      </c>
      <c r="E77" s="29" t="s">
        <v>42</v>
      </c>
      <c r="F77" s="35">
        <v>40000</v>
      </c>
      <c r="G77" s="35">
        <v>40000</v>
      </c>
      <c r="H77" s="35">
        <v>0</v>
      </c>
      <c r="I77" s="35">
        <v>0</v>
      </c>
      <c r="J77" s="35">
        <v>40000</v>
      </c>
      <c r="K77" s="35">
        <v>0</v>
      </c>
      <c r="L77" s="35">
        <f>J77</f>
        <v>40000</v>
      </c>
      <c r="M77" s="35">
        <v>0</v>
      </c>
      <c r="N77" s="35">
        <v>0</v>
      </c>
      <c r="O77" s="35">
        <f aca="true" t="shared" si="16" ref="O77:O91">G77-F77</f>
        <v>0</v>
      </c>
      <c r="P77" s="36"/>
    </row>
    <row r="78" spans="2:16" ht="12.75">
      <c r="B78" s="20"/>
      <c r="C78" s="25"/>
      <c r="D78" s="20">
        <v>4300</v>
      </c>
      <c r="E78" s="27" t="s">
        <v>29</v>
      </c>
      <c r="F78" s="35">
        <v>5000</v>
      </c>
      <c r="G78" s="35">
        <v>47000000</v>
      </c>
      <c r="H78" s="35">
        <v>0</v>
      </c>
      <c r="I78" s="35">
        <v>0</v>
      </c>
      <c r="J78" s="35">
        <v>47000000</v>
      </c>
      <c r="K78" s="35">
        <v>0</v>
      </c>
      <c r="L78" s="35">
        <v>47000000</v>
      </c>
      <c r="M78" s="35">
        <v>0</v>
      </c>
      <c r="N78" s="35">
        <v>0</v>
      </c>
      <c r="O78" s="35">
        <f t="shared" si="16"/>
        <v>46995000</v>
      </c>
      <c r="P78" s="36"/>
    </row>
    <row r="79" spans="2:16" ht="12.75">
      <c r="B79" s="20"/>
      <c r="C79" s="25"/>
      <c r="D79" s="40">
        <v>4430</v>
      </c>
      <c r="E79" s="29" t="s">
        <v>21</v>
      </c>
      <c r="F79" s="35">
        <v>2000</v>
      </c>
      <c r="G79" s="35">
        <v>2000</v>
      </c>
      <c r="H79" s="35">
        <v>0</v>
      </c>
      <c r="I79" s="35">
        <v>0</v>
      </c>
      <c r="J79" s="35">
        <v>2000</v>
      </c>
      <c r="K79" s="35">
        <v>0</v>
      </c>
      <c r="L79" s="35">
        <v>2000</v>
      </c>
      <c r="M79" s="35">
        <v>0</v>
      </c>
      <c r="N79" s="35">
        <v>0</v>
      </c>
      <c r="O79" s="35">
        <f t="shared" si="16"/>
        <v>0</v>
      </c>
      <c r="P79" s="36"/>
    </row>
    <row r="80" spans="2:16" ht="12.75">
      <c r="B80" s="20"/>
      <c r="C80" s="25"/>
      <c r="D80" s="28">
        <v>4480</v>
      </c>
      <c r="E80" s="29" t="s">
        <v>65</v>
      </c>
      <c r="F80" s="35">
        <v>2100000</v>
      </c>
      <c r="G80" s="35">
        <f aca="true" t="shared" si="17" ref="G80:G90">SUM(H80:J80)</f>
        <v>8430000</v>
      </c>
      <c r="H80" s="35">
        <v>0</v>
      </c>
      <c r="I80" s="35">
        <v>0</v>
      </c>
      <c r="J80" s="38">
        <v>8430000</v>
      </c>
      <c r="K80" s="35">
        <v>0</v>
      </c>
      <c r="L80" s="35">
        <f aca="true" t="shared" si="18" ref="L80:L91">J80</f>
        <v>8430000</v>
      </c>
      <c r="M80" s="35">
        <v>0</v>
      </c>
      <c r="N80" s="35">
        <v>0</v>
      </c>
      <c r="O80" s="35">
        <f t="shared" si="16"/>
        <v>6330000</v>
      </c>
      <c r="P80" s="36"/>
    </row>
    <row r="81" spans="2:16" ht="25.5">
      <c r="B81" s="20"/>
      <c r="C81" s="25"/>
      <c r="D81" s="28">
        <v>4520</v>
      </c>
      <c r="E81" s="29" t="s">
        <v>31</v>
      </c>
      <c r="F81" s="35">
        <v>17890</v>
      </c>
      <c r="G81" s="35">
        <f>J81</f>
        <v>17890</v>
      </c>
      <c r="H81" s="35"/>
      <c r="I81" s="35"/>
      <c r="J81" s="38">
        <v>17890</v>
      </c>
      <c r="K81" s="35"/>
      <c r="L81" s="35">
        <f>J81</f>
        <v>17890</v>
      </c>
      <c r="M81" s="35"/>
      <c r="N81" s="35"/>
      <c r="O81" s="35">
        <f t="shared" si="16"/>
        <v>0</v>
      </c>
      <c r="P81" s="36"/>
    </row>
    <row r="82" spans="2:16" ht="29.25" customHeight="1">
      <c r="B82" s="20"/>
      <c r="C82" s="25"/>
      <c r="D82" s="28">
        <v>4560</v>
      </c>
      <c r="E82" s="29" t="s">
        <v>66</v>
      </c>
      <c r="F82" s="35">
        <v>10000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f t="shared" si="16"/>
        <v>-10000</v>
      </c>
      <c r="P82" s="36"/>
    </row>
    <row r="83" spans="2:16" ht="28.5" customHeight="1">
      <c r="B83" s="20"/>
      <c r="C83" s="25"/>
      <c r="D83" s="28">
        <v>4570</v>
      </c>
      <c r="E83" s="29" t="s">
        <v>22</v>
      </c>
      <c r="F83" s="35">
        <v>163</v>
      </c>
      <c r="G83" s="35">
        <v>0</v>
      </c>
      <c r="H83" s="35"/>
      <c r="I83" s="35"/>
      <c r="J83" s="35"/>
      <c r="K83" s="35"/>
      <c r="L83" s="35"/>
      <c r="M83" s="35"/>
      <c r="N83" s="35"/>
      <c r="O83" s="35"/>
      <c r="P83" s="36"/>
    </row>
    <row r="84" spans="2:16" ht="12.75">
      <c r="B84" s="20"/>
      <c r="C84" s="25"/>
      <c r="D84" s="28">
        <v>4580</v>
      </c>
      <c r="E84" s="29" t="s">
        <v>50</v>
      </c>
      <c r="F84" s="35">
        <v>1781</v>
      </c>
      <c r="G84" s="35">
        <v>0</v>
      </c>
      <c r="H84" s="35">
        <v>0</v>
      </c>
      <c r="I84" s="35">
        <v>0</v>
      </c>
      <c r="J84" s="38">
        <v>0</v>
      </c>
      <c r="K84" s="35">
        <v>0</v>
      </c>
      <c r="L84" s="35">
        <f t="shared" si="18"/>
        <v>0</v>
      </c>
      <c r="M84" s="35">
        <v>0</v>
      </c>
      <c r="N84" s="35">
        <v>0</v>
      </c>
      <c r="O84" s="35">
        <f t="shared" si="16"/>
        <v>-1781</v>
      </c>
      <c r="P84" s="36"/>
    </row>
    <row r="85" spans="2:16" ht="25.5">
      <c r="B85" s="20"/>
      <c r="C85" s="25"/>
      <c r="D85" s="28">
        <v>4590</v>
      </c>
      <c r="E85" s="29" t="s">
        <v>67</v>
      </c>
      <c r="F85" s="35">
        <v>9000</v>
      </c>
      <c r="G85" s="35">
        <v>3000</v>
      </c>
      <c r="H85" s="35">
        <v>0</v>
      </c>
      <c r="I85" s="35">
        <v>0</v>
      </c>
      <c r="J85" s="38">
        <v>3000</v>
      </c>
      <c r="K85" s="35">
        <v>0</v>
      </c>
      <c r="L85" s="35">
        <f t="shared" si="18"/>
        <v>3000</v>
      </c>
      <c r="M85" s="35">
        <v>0</v>
      </c>
      <c r="N85" s="35">
        <v>0</v>
      </c>
      <c r="O85" s="35">
        <f t="shared" si="16"/>
        <v>-6000</v>
      </c>
      <c r="P85" s="36"/>
    </row>
    <row r="86" spans="2:16" ht="25.5" hidden="1">
      <c r="B86" s="20"/>
      <c r="C86" s="25"/>
      <c r="D86" s="28">
        <v>4600</v>
      </c>
      <c r="E86" s="29" t="s">
        <v>51</v>
      </c>
      <c r="F86" s="35">
        <v>0</v>
      </c>
      <c r="G86" s="35">
        <f t="shared" si="17"/>
        <v>0</v>
      </c>
      <c r="H86" s="35">
        <v>0</v>
      </c>
      <c r="I86" s="35"/>
      <c r="J86" s="38">
        <v>0</v>
      </c>
      <c r="K86" s="35">
        <v>0</v>
      </c>
      <c r="L86" s="35">
        <f t="shared" si="18"/>
        <v>0</v>
      </c>
      <c r="M86" s="35">
        <v>0</v>
      </c>
      <c r="N86" s="35">
        <v>0</v>
      </c>
      <c r="O86" s="35">
        <f t="shared" si="16"/>
        <v>0</v>
      </c>
      <c r="P86" s="36"/>
    </row>
    <row r="87" spans="2:16" ht="12.75">
      <c r="B87" s="20"/>
      <c r="C87" s="25"/>
      <c r="D87" s="28">
        <v>4610</v>
      </c>
      <c r="E87" s="32" t="s">
        <v>25</v>
      </c>
      <c r="F87" s="35">
        <v>4000</v>
      </c>
      <c r="G87" s="35">
        <v>1500</v>
      </c>
      <c r="H87" s="35">
        <v>0</v>
      </c>
      <c r="I87" s="35">
        <v>0</v>
      </c>
      <c r="J87" s="38">
        <v>1500</v>
      </c>
      <c r="K87" s="35">
        <v>0</v>
      </c>
      <c r="L87" s="35">
        <f t="shared" si="18"/>
        <v>1500</v>
      </c>
      <c r="M87" s="35">
        <v>0</v>
      </c>
      <c r="N87" s="35">
        <v>0</v>
      </c>
      <c r="O87" s="35">
        <f t="shared" si="16"/>
        <v>-2500</v>
      </c>
      <c r="P87" s="36"/>
    </row>
    <row r="88" spans="2:16" ht="25.5" hidden="1">
      <c r="B88" s="20"/>
      <c r="C88" s="25"/>
      <c r="D88" s="28">
        <v>4670</v>
      </c>
      <c r="E88" s="32" t="s">
        <v>68</v>
      </c>
      <c r="F88" s="35">
        <v>0</v>
      </c>
      <c r="G88" s="35">
        <f t="shared" si="17"/>
        <v>0</v>
      </c>
      <c r="H88" s="35">
        <v>0</v>
      </c>
      <c r="I88" s="35">
        <v>0</v>
      </c>
      <c r="J88" s="35">
        <v>0</v>
      </c>
      <c r="K88" s="35">
        <v>0</v>
      </c>
      <c r="L88" s="35">
        <f t="shared" si="18"/>
        <v>0</v>
      </c>
      <c r="M88" s="35">
        <v>0</v>
      </c>
      <c r="N88" s="35">
        <v>0</v>
      </c>
      <c r="O88" s="35">
        <f t="shared" si="16"/>
        <v>0</v>
      </c>
      <c r="P88" s="36"/>
    </row>
    <row r="89" spans="2:16" ht="12.75">
      <c r="B89" s="20"/>
      <c r="C89" s="25"/>
      <c r="D89" s="40">
        <v>6050</v>
      </c>
      <c r="E89" s="29" t="s">
        <v>69</v>
      </c>
      <c r="F89" s="35">
        <v>400000</v>
      </c>
      <c r="G89" s="35">
        <f t="shared" si="17"/>
        <v>1000000</v>
      </c>
      <c r="H89" s="35">
        <v>1000000</v>
      </c>
      <c r="I89" s="35">
        <v>0</v>
      </c>
      <c r="J89" s="35">
        <v>0</v>
      </c>
      <c r="K89" s="35">
        <v>0</v>
      </c>
      <c r="L89" s="35">
        <f t="shared" si="18"/>
        <v>0</v>
      </c>
      <c r="M89" s="35">
        <v>0</v>
      </c>
      <c r="N89" s="35">
        <v>0</v>
      </c>
      <c r="O89" s="35">
        <f t="shared" si="16"/>
        <v>600000</v>
      </c>
      <c r="P89" s="36"/>
    </row>
    <row r="90" spans="2:16" ht="12.75" hidden="1">
      <c r="B90" s="20"/>
      <c r="C90" s="25"/>
      <c r="D90" s="40">
        <v>6058</v>
      </c>
      <c r="E90" s="29" t="s">
        <v>69</v>
      </c>
      <c r="F90" s="35">
        <v>0</v>
      </c>
      <c r="G90" s="35">
        <f t="shared" si="17"/>
        <v>0</v>
      </c>
      <c r="H90" s="35">
        <v>0</v>
      </c>
      <c r="I90" s="35">
        <v>0</v>
      </c>
      <c r="J90" s="35">
        <v>0</v>
      </c>
      <c r="K90" s="35">
        <v>0</v>
      </c>
      <c r="L90" s="35">
        <f t="shared" si="18"/>
        <v>0</v>
      </c>
      <c r="M90" s="35">
        <v>0</v>
      </c>
      <c r="N90" s="35">
        <v>0</v>
      </c>
      <c r="O90" s="35">
        <f t="shared" si="16"/>
        <v>0</v>
      </c>
      <c r="P90" s="36"/>
    </row>
    <row r="91" spans="2:16" ht="12.75">
      <c r="B91" s="20"/>
      <c r="C91" s="25"/>
      <c r="D91" s="40">
        <v>6059</v>
      </c>
      <c r="E91" s="29" t="s">
        <v>69</v>
      </c>
      <c r="F91" s="35">
        <v>4100000</v>
      </c>
      <c r="G91" s="35">
        <v>0</v>
      </c>
      <c r="H91" s="38">
        <v>0</v>
      </c>
      <c r="I91" s="38">
        <v>0</v>
      </c>
      <c r="J91" s="35">
        <v>0</v>
      </c>
      <c r="K91" s="35">
        <v>0</v>
      </c>
      <c r="L91" s="35">
        <f t="shared" si="18"/>
        <v>0</v>
      </c>
      <c r="M91" s="35">
        <v>0</v>
      </c>
      <c r="N91" s="35">
        <v>0</v>
      </c>
      <c r="O91" s="35">
        <f t="shared" si="16"/>
        <v>-4100000</v>
      </c>
      <c r="P91" s="36"/>
    </row>
    <row r="92" spans="2:16" ht="12.75">
      <c r="B92" s="37"/>
      <c r="C92" s="41"/>
      <c r="D92" s="42"/>
      <c r="E92" s="34" t="s">
        <v>70</v>
      </c>
      <c r="F92" s="33">
        <f aca="true" t="shared" si="19" ref="F92:O92">F29+F36+F69+F72+F75+F14</f>
        <v>18909353</v>
      </c>
      <c r="G92" s="33">
        <f>G29+G36+G69+G72+G75+G14</f>
        <v>65313643</v>
      </c>
      <c r="H92" s="33">
        <f t="shared" si="19"/>
        <v>1000000</v>
      </c>
      <c r="I92" s="33">
        <f t="shared" si="19"/>
        <v>0</v>
      </c>
      <c r="J92" s="33">
        <f t="shared" si="19"/>
        <v>64313643</v>
      </c>
      <c r="K92" s="33">
        <f t="shared" si="19"/>
        <v>1113843</v>
      </c>
      <c r="L92" s="33">
        <f t="shared" si="19"/>
        <v>57011340</v>
      </c>
      <c r="M92" s="33">
        <f t="shared" si="19"/>
        <v>120760</v>
      </c>
      <c r="N92" s="33">
        <f t="shared" si="19"/>
        <v>6067700</v>
      </c>
      <c r="O92" s="33">
        <f t="shared" si="19"/>
        <v>46404465</v>
      </c>
      <c r="P92" s="37"/>
    </row>
  </sheetData>
  <sheetProtection/>
  <mergeCells count="32">
    <mergeCell ref="D73:E73"/>
    <mergeCell ref="C75:E75"/>
    <mergeCell ref="D76:E76"/>
    <mergeCell ref="D30:E30"/>
    <mergeCell ref="C36:E36"/>
    <mergeCell ref="D37:E37"/>
    <mergeCell ref="C69:E69"/>
    <mergeCell ref="D70:E70"/>
    <mergeCell ref="C72:E72"/>
    <mergeCell ref="C14:E14"/>
    <mergeCell ref="D15:E15"/>
    <mergeCell ref="D18:E18"/>
    <mergeCell ref="D21:E21"/>
    <mergeCell ref="D25:E25"/>
    <mergeCell ref="C29:E29"/>
    <mergeCell ref="H10:H12"/>
    <mergeCell ref="J10:J12"/>
    <mergeCell ref="K10:N10"/>
    <mergeCell ref="I11:I12"/>
    <mergeCell ref="K11:L11"/>
    <mergeCell ref="M11:M12"/>
    <mergeCell ref="N11:N12"/>
    <mergeCell ref="A6:P6"/>
    <mergeCell ref="B9:B12"/>
    <mergeCell ref="C9:C12"/>
    <mergeCell ref="D9:D12"/>
    <mergeCell ref="E9:E12"/>
    <mergeCell ref="F9:F12"/>
    <mergeCell ref="G9:G12"/>
    <mergeCell ref="H9:N9"/>
    <mergeCell ref="O9:O12"/>
    <mergeCell ref="P9:P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</dc:creator>
  <cp:keywords/>
  <dc:description/>
  <cp:lastModifiedBy>WZWiK</cp:lastModifiedBy>
  <cp:lastPrinted>2011-11-14T13:22:34Z</cp:lastPrinted>
  <dcterms:created xsi:type="dcterms:W3CDTF">2011-11-07T14:11:40Z</dcterms:created>
  <dcterms:modified xsi:type="dcterms:W3CDTF">2011-11-15T08:18:56Z</dcterms:modified>
  <cp:category/>
  <cp:version/>
  <cp:contentType/>
  <cp:contentStatus/>
</cp:coreProperties>
</file>